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500" tabRatio="599" activeTab="0"/>
  </bookViews>
  <sheets>
    <sheet name="歲入歲出簡明比較分析表" sheetId="1" r:id="rId1"/>
    <sheet name="收支性質及餘絀簡明分析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<sst xmlns="http://schemas.openxmlformats.org/spreadsheetml/2006/main" count="164" uniqueCount="74">
  <si>
    <t>苗　栗　縣　總　預　算</t>
  </si>
  <si>
    <t>歲入歲出簡明比較分析表</t>
  </si>
  <si>
    <t>經資門併計</t>
  </si>
  <si>
    <t>項　　　目</t>
  </si>
  <si>
    <t>本年度預算數</t>
  </si>
  <si>
    <t>上年度預算數</t>
  </si>
  <si>
    <t>前年度決算數</t>
  </si>
  <si>
    <t>本年度與上年度比較</t>
  </si>
  <si>
    <t>金額</t>
  </si>
  <si>
    <t>%</t>
  </si>
  <si>
    <r>
      <t>一、歲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入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合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計</t>
    </r>
  </si>
  <si>
    <r>
      <t xml:space="preserve"> </t>
    </r>
    <r>
      <rPr>
        <sz val="11"/>
        <rFont val="新細明體"/>
        <family val="1"/>
      </rPr>
      <t xml:space="preserve"> </t>
    </r>
    <r>
      <rPr>
        <sz val="11"/>
        <rFont val="Times New Roman"/>
        <family val="1"/>
      </rPr>
      <t xml:space="preserve"> 01.</t>
    </r>
    <r>
      <rPr>
        <sz val="11"/>
        <rFont val="新細明體"/>
        <family val="1"/>
      </rPr>
      <t>稅課收入</t>
    </r>
  </si>
  <si>
    <r>
      <t xml:space="preserve">   02.</t>
    </r>
    <r>
      <rPr>
        <sz val="11"/>
        <rFont val="新細明體"/>
        <family val="1"/>
      </rPr>
      <t>工程受益費收入</t>
    </r>
  </si>
  <si>
    <r>
      <t xml:space="preserve">  </t>
    </r>
    <r>
      <rPr>
        <sz val="11"/>
        <rFont val="Times New Roman"/>
        <family val="1"/>
      </rPr>
      <t xml:space="preserve"> 03.</t>
    </r>
    <r>
      <rPr>
        <sz val="11"/>
        <rFont val="新細明體"/>
        <family val="1"/>
      </rPr>
      <t>罰鍰及賠償收入</t>
    </r>
  </si>
  <si>
    <r>
      <t xml:space="preserve">  04.</t>
    </r>
    <r>
      <rPr>
        <sz val="11"/>
        <rFont val="新細明體"/>
        <family val="1"/>
      </rPr>
      <t>規費收入</t>
    </r>
  </si>
  <si>
    <r>
      <t xml:space="preserve">  05.</t>
    </r>
    <r>
      <rPr>
        <sz val="11"/>
        <rFont val="新細明體"/>
        <family val="1"/>
      </rPr>
      <t>信託管理收入</t>
    </r>
  </si>
  <si>
    <r>
      <t xml:space="preserve">  06.</t>
    </r>
    <r>
      <rPr>
        <sz val="11"/>
        <rFont val="新細明體"/>
        <family val="1"/>
      </rPr>
      <t>財產收入</t>
    </r>
  </si>
  <si>
    <r>
      <t xml:space="preserve">  07.</t>
    </r>
    <r>
      <rPr>
        <sz val="11"/>
        <rFont val="新細明體"/>
        <family val="1"/>
      </rPr>
      <t>營業盈餘及事業收入</t>
    </r>
  </si>
  <si>
    <r>
      <t xml:space="preserve">  08.</t>
    </r>
    <r>
      <rPr>
        <sz val="11"/>
        <rFont val="新細明體"/>
        <family val="1"/>
      </rPr>
      <t>補助及協助收入</t>
    </r>
  </si>
  <si>
    <r>
      <t xml:space="preserve">  09.</t>
    </r>
    <r>
      <rPr>
        <sz val="11"/>
        <rFont val="新細明體"/>
        <family val="1"/>
      </rPr>
      <t>捐獻及贈與收入</t>
    </r>
  </si>
  <si>
    <r>
      <t xml:space="preserve">  10.</t>
    </r>
    <r>
      <rPr>
        <sz val="11"/>
        <rFont val="新細明體"/>
        <family val="1"/>
      </rPr>
      <t>自治稅捐收入</t>
    </r>
  </si>
  <si>
    <r>
      <t xml:space="preserve">  11.</t>
    </r>
    <r>
      <rPr>
        <sz val="11"/>
        <rFont val="新細明體"/>
        <family val="1"/>
      </rPr>
      <t>其他收入</t>
    </r>
  </si>
  <si>
    <r>
      <t xml:space="preserve">  12.</t>
    </r>
    <r>
      <rPr>
        <sz val="11"/>
        <rFont val="新細明體"/>
        <family val="1"/>
      </rPr>
      <t>公債及賒借收入</t>
    </r>
  </si>
  <si>
    <r>
      <t xml:space="preserve">  13.</t>
    </r>
    <r>
      <rPr>
        <sz val="11"/>
        <rFont val="新細明體"/>
        <family val="1"/>
      </rPr>
      <t>移用以前年度歲計賸餘</t>
    </r>
  </si>
  <si>
    <r>
      <t>二、歲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合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計</t>
    </r>
  </si>
  <si>
    <r>
      <t xml:space="preserve">  01.</t>
    </r>
    <r>
      <rPr>
        <sz val="11"/>
        <rFont val="新細明體"/>
        <family val="1"/>
      </rPr>
      <t>一般政務支出</t>
    </r>
  </si>
  <si>
    <r>
      <t xml:space="preserve">  02.</t>
    </r>
    <r>
      <rPr>
        <sz val="11"/>
        <rFont val="新細明體"/>
        <family val="1"/>
      </rPr>
      <t>教育科學文化支出</t>
    </r>
  </si>
  <si>
    <r>
      <t xml:space="preserve">  03.</t>
    </r>
    <r>
      <rPr>
        <sz val="11"/>
        <rFont val="新細明體"/>
        <family val="1"/>
      </rPr>
      <t>經濟發展支出</t>
    </r>
  </si>
  <si>
    <r>
      <t xml:space="preserve">  04.</t>
    </r>
    <r>
      <rPr>
        <sz val="11"/>
        <rFont val="新細明體"/>
        <family val="1"/>
      </rPr>
      <t>社會福利支出</t>
    </r>
  </si>
  <si>
    <r>
      <t xml:space="preserve">  05.</t>
    </r>
    <r>
      <rPr>
        <sz val="11"/>
        <rFont val="新細明體"/>
        <family val="1"/>
      </rPr>
      <t>社區發展及環境保護支出</t>
    </r>
  </si>
  <si>
    <r>
      <t xml:space="preserve">  06.</t>
    </r>
    <r>
      <rPr>
        <sz val="11"/>
        <rFont val="新細明體"/>
        <family val="1"/>
      </rPr>
      <t>退休撫卹支出</t>
    </r>
  </si>
  <si>
    <r>
      <t xml:space="preserve">  07.</t>
    </r>
    <r>
      <rPr>
        <sz val="11"/>
        <rFont val="新細明體"/>
        <family val="1"/>
      </rPr>
      <t>警政支出</t>
    </r>
  </si>
  <si>
    <r>
      <t xml:space="preserve">  08.</t>
    </r>
    <r>
      <rPr>
        <sz val="11"/>
        <rFont val="新細明體"/>
        <family val="1"/>
      </rPr>
      <t>債務支出</t>
    </r>
  </si>
  <si>
    <r>
      <t xml:space="preserve">  09.</t>
    </r>
    <r>
      <rPr>
        <sz val="11"/>
        <rFont val="新細明體"/>
        <family val="1"/>
      </rPr>
      <t>協助及補助支出</t>
    </r>
  </si>
  <si>
    <r>
      <t xml:space="preserve">  10.</t>
    </r>
    <r>
      <rPr>
        <sz val="11"/>
        <rFont val="新細明體"/>
        <family val="1"/>
      </rPr>
      <t>其他支出</t>
    </r>
  </si>
  <si>
    <t>三、歲入歲出差短</t>
  </si>
  <si>
    <t>-</t>
  </si>
  <si>
    <t>苗　栗　縣　總　預　算</t>
  </si>
  <si>
    <t>收支性質及餘絀簡明分析表</t>
  </si>
  <si>
    <t>經資門併計</t>
  </si>
  <si>
    <t>項　　　目</t>
  </si>
  <si>
    <t>本年度預算數</t>
  </si>
  <si>
    <t>上年度預算數</t>
  </si>
  <si>
    <t>前年度決算數</t>
  </si>
  <si>
    <t>金額</t>
  </si>
  <si>
    <t>%</t>
  </si>
  <si>
    <t>一、經常門預算收支</t>
  </si>
  <si>
    <t xml:space="preserve">   （一）經常收入</t>
  </si>
  <si>
    <r>
      <t xml:space="preserve">  </t>
    </r>
    <r>
      <rPr>
        <sz val="11"/>
        <rFont val="新細明體"/>
        <family val="1"/>
      </rPr>
      <t>　　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1.直接稅收入</t>
    </r>
  </si>
  <si>
    <t xml:space="preserve">            2.間接稅收入</t>
  </si>
  <si>
    <t xml:space="preserve">            3.賦稅外收入</t>
  </si>
  <si>
    <t xml:space="preserve">   （二）經常支出</t>
  </si>
  <si>
    <t xml:space="preserve">            1.一般經費支出</t>
  </si>
  <si>
    <t xml:space="preserve">            2.債務利息及事務支出</t>
  </si>
  <si>
    <t xml:space="preserve">            3.預備金</t>
  </si>
  <si>
    <t xml:space="preserve">   （三）經常收支賸餘</t>
  </si>
  <si>
    <t>二、資本門預算收支</t>
  </si>
  <si>
    <t xml:space="preserve">   （一）資本收入</t>
  </si>
  <si>
    <t xml:space="preserve">           1.減少資產收入</t>
  </si>
  <si>
    <t xml:space="preserve">           2.收回投資基金及其他收入</t>
  </si>
  <si>
    <t xml:space="preserve">           3.增加債務收入</t>
  </si>
  <si>
    <t xml:space="preserve">           4.移用以前年度歲計賸餘</t>
  </si>
  <si>
    <t xml:space="preserve">   （二）資本支出</t>
  </si>
  <si>
    <t xml:space="preserve">           1.增置或擴充改良資產支出</t>
  </si>
  <si>
    <t xml:space="preserve">           2.增加投資支出</t>
  </si>
  <si>
    <t xml:space="preserve">           3.預備金</t>
  </si>
  <si>
    <t xml:space="preserve">           4.減少債務</t>
  </si>
  <si>
    <t xml:space="preserve">   （三）資本收支短絀</t>
  </si>
  <si>
    <r>
      <t xml:space="preserve">                          </t>
    </r>
    <r>
      <rPr>
        <sz val="12"/>
        <rFont val="新細明體"/>
        <family val="1"/>
      </rPr>
      <t>中華民國八十七年度</t>
    </r>
  </si>
  <si>
    <t>-</t>
  </si>
  <si>
    <t>-</t>
  </si>
  <si>
    <t>中華民國八十七年度</t>
  </si>
  <si>
    <t>　　　　　　　　　　單位：新台幣元</t>
  </si>
  <si>
    <t>單位：新台幣元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</si>
</sst>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0.00_);[Red]\(0.00\)"/>
    <numFmt numFmtId="180" formatCode="#,##0_);[Red]\(#,##0\)"/>
    <numFmt numFmtId="181" formatCode="0_ "/>
    <numFmt numFmtId="182" formatCode="_-* #,##0.00_-;\-* #,##0.00_-;_-* &quot;-&quot;_-;_-@_-"/>
    <numFmt numFmtId="183" formatCode="0_);[Red]\(0\)"/>
    <numFmt numFmtId="184" formatCode="#,##0_ ;[Red]\-#,##0\ "/>
    <numFmt numFmtId="185" formatCode="#,##0.00_ ;[Red]\-#,##0.00\ "/>
    <numFmt numFmtId="186" formatCode="0.00_ ;[Red]\-0.00\ "/>
  </numFmts>
  <fonts count="8">
    <font>
      <sz val="12"/>
      <name val="新細明體"/>
      <family val="1"/>
    </font>
    <font>
      <u val="single"/>
      <sz val="18"/>
      <name val="標楷體"/>
      <family val="4"/>
    </font>
    <font>
      <sz val="9"/>
      <name val="細明體"/>
      <family val="3"/>
    </font>
    <font>
      <u val="single"/>
      <sz val="20"/>
      <name val="標楷體"/>
      <family val="4"/>
    </font>
    <font>
      <sz val="14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7" fontId="6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1" fontId="6" fillId="0" borderId="4" xfId="0" applyNumberFormat="1" applyFont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41" fontId="7" fillId="0" borderId="4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horizontal="right" vertical="center"/>
    </xf>
    <xf numFmtId="184" fontId="6" fillId="0" borderId="3" xfId="0" applyNumberFormat="1" applyFont="1" applyBorder="1" applyAlignment="1">
      <alignment horizontal="left" vertical="center"/>
    </xf>
    <xf numFmtId="184" fontId="6" fillId="0" borderId="4" xfId="0" applyNumberFormat="1" applyFont="1" applyBorder="1" applyAlignment="1">
      <alignment horizontal="right" vertical="center"/>
    </xf>
    <xf numFmtId="184" fontId="7" fillId="0" borderId="3" xfId="0" applyNumberFormat="1" applyFont="1" applyBorder="1" applyAlignment="1">
      <alignment horizontal="left" vertical="center"/>
    </xf>
    <xf numFmtId="184" fontId="7" fillId="0" borderId="4" xfId="0" applyNumberFormat="1" applyFont="1" applyBorder="1" applyAlignment="1">
      <alignment horizontal="right" vertical="center"/>
    </xf>
    <xf numFmtId="184" fontId="6" fillId="0" borderId="6" xfId="0" applyNumberFormat="1" applyFont="1" applyBorder="1" applyAlignment="1">
      <alignment horizontal="left" vertical="center"/>
    </xf>
    <xf numFmtId="184" fontId="6" fillId="0" borderId="7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/>
    </xf>
    <xf numFmtId="186" fontId="6" fillId="0" borderId="4" xfId="0" applyNumberFormat="1" applyFont="1" applyBorder="1" applyAlignment="1">
      <alignment horizontal="right" vertical="center"/>
    </xf>
    <xf numFmtId="186" fontId="7" fillId="0" borderId="4" xfId="0" applyNumberFormat="1" applyFont="1" applyBorder="1" applyAlignment="1">
      <alignment horizontal="right" vertical="center"/>
    </xf>
    <xf numFmtId="186" fontId="6" fillId="0" borderId="7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horizontal="center" vertical="center"/>
    </xf>
    <xf numFmtId="186" fontId="5" fillId="0" borderId="2" xfId="0" applyNumberFormat="1" applyFont="1" applyBorder="1" applyAlignment="1">
      <alignment horizontal="center" vertical="center"/>
    </xf>
    <xf numFmtId="186" fontId="7" fillId="0" borderId="5" xfId="0" applyNumberFormat="1" applyFont="1" applyBorder="1" applyAlignment="1">
      <alignment horizontal="right" vertical="center"/>
    </xf>
    <xf numFmtId="186" fontId="6" fillId="0" borderId="5" xfId="0" applyNumberFormat="1" applyFont="1" applyBorder="1" applyAlignment="1">
      <alignment horizontal="right" vertical="center"/>
    </xf>
    <xf numFmtId="186" fontId="6" fillId="0" borderId="8" xfId="0" applyNumberFormat="1" applyFont="1" applyBorder="1" applyAlignment="1">
      <alignment horizontal="right" vertical="center"/>
    </xf>
    <xf numFmtId="186" fontId="0" fillId="0" borderId="9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="75" zoomScaleNormal="75" workbookViewId="0" topLeftCell="A1">
      <selection activeCell="F12" sqref="F12"/>
    </sheetView>
  </sheetViews>
  <sheetFormatPr defaultColWidth="9.00390625" defaultRowHeight="16.5"/>
  <cols>
    <col min="1" max="1" width="25.50390625" style="13" customWidth="1"/>
    <col min="2" max="2" width="12.75390625" style="13" customWidth="1"/>
    <col min="3" max="3" width="6.25390625" style="51" customWidth="1"/>
    <col min="4" max="4" width="12.875" style="13" customWidth="1"/>
    <col min="5" max="5" width="6.125" style="51" customWidth="1"/>
    <col min="6" max="6" width="12.75390625" style="13" customWidth="1"/>
    <col min="7" max="7" width="6.125" style="51" customWidth="1"/>
    <col min="8" max="8" width="12.625" style="13" customWidth="1"/>
    <col min="9" max="9" width="8.125" style="51" customWidth="1"/>
    <col min="10" max="16384" width="9.00390625" style="13" customWidth="1"/>
  </cols>
  <sheetData>
    <row r="1" spans="1:9" s="1" customFormat="1" ht="25.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27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7.25" thickBot="1">
      <c r="A3" s="1" t="s">
        <v>2</v>
      </c>
      <c r="B3" s="63" t="s">
        <v>71</v>
      </c>
      <c r="C3" s="63"/>
      <c r="D3" s="63"/>
      <c r="E3" s="63"/>
      <c r="F3" s="63"/>
      <c r="G3" s="52"/>
      <c r="H3" s="64" t="s">
        <v>73</v>
      </c>
      <c r="I3" s="64"/>
    </row>
    <row r="4" spans="1:9" s="1" customFormat="1" ht="16.5">
      <c r="A4" s="59" t="s">
        <v>3</v>
      </c>
      <c r="B4" s="57" t="s">
        <v>4</v>
      </c>
      <c r="C4" s="57"/>
      <c r="D4" s="57" t="s">
        <v>5</v>
      </c>
      <c r="E4" s="57"/>
      <c r="F4" s="57" t="s">
        <v>6</v>
      </c>
      <c r="G4" s="57"/>
      <c r="H4" s="57" t="s">
        <v>7</v>
      </c>
      <c r="I4" s="58"/>
    </row>
    <row r="5" spans="1:9" s="1" customFormat="1" ht="16.5">
      <c r="A5" s="60"/>
      <c r="B5" s="4" t="s">
        <v>8</v>
      </c>
      <c r="C5" s="47" t="s">
        <v>9</v>
      </c>
      <c r="D5" s="4" t="s">
        <v>8</v>
      </c>
      <c r="E5" s="47" t="s">
        <v>9</v>
      </c>
      <c r="F5" s="4" t="s">
        <v>8</v>
      </c>
      <c r="G5" s="47" t="s">
        <v>9</v>
      </c>
      <c r="H5" s="4" t="s">
        <v>8</v>
      </c>
      <c r="I5" s="53" t="s">
        <v>9</v>
      </c>
    </row>
    <row r="6" spans="1:12" s="46" customFormat="1" ht="30" customHeight="1">
      <c r="A6" s="39" t="s">
        <v>10</v>
      </c>
      <c r="B6" s="40">
        <f aca="true" t="shared" si="0" ref="B6:H6">SUM(B7:B19)</f>
        <v>15510847000</v>
      </c>
      <c r="C6" s="48">
        <f t="shared" si="0"/>
        <v>100.00000000000001</v>
      </c>
      <c r="D6" s="40">
        <f t="shared" si="0"/>
        <v>13990396000</v>
      </c>
      <c r="E6" s="48">
        <f t="shared" si="0"/>
        <v>99.99999999999999</v>
      </c>
      <c r="F6" s="40">
        <f t="shared" si="0"/>
        <v>14410054412</v>
      </c>
      <c r="G6" s="48">
        <f t="shared" si="0"/>
        <v>99.99846502314512</v>
      </c>
      <c r="H6" s="40">
        <f t="shared" si="0"/>
        <v>1520451000</v>
      </c>
      <c r="I6" s="54">
        <f>SUM(B6-D6)/D6*100</f>
        <v>10.867819609966723</v>
      </c>
      <c r="J6" s="45"/>
      <c r="K6" s="45"/>
      <c r="L6" s="45"/>
    </row>
    <row r="7" spans="1:12" s="46" customFormat="1" ht="23.25" customHeight="1">
      <c r="A7" s="41" t="s">
        <v>11</v>
      </c>
      <c r="B7" s="40">
        <v>5066229900</v>
      </c>
      <c r="C7" s="49">
        <f>B7/B$6*100</f>
        <v>32.66249676758465</v>
      </c>
      <c r="D7" s="40">
        <v>4726910400</v>
      </c>
      <c r="E7" s="49">
        <f>D7/D$6*100</f>
        <v>33.78682347518969</v>
      </c>
      <c r="F7" s="40">
        <v>5076214372</v>
      </c>
      <c r="G7" s="49">
        <f>F7/F$6*100</f>
        <v>35.22689246594914</v>
      </c>
      <c r="H7" s="40">
        <f>SUM(B7-D7)</f>
        <v>339319500</v>
      </c>
      <c r="I7" s="54">
        <f>SUM(B7-D7)/D7*100</f>
        <v>7.178462701556603</v>
      </c>
      <c r="J7" s="45"/>
      <c r="K7" s="45"/>
      <c r="L7" s="45"/>
    </row>
    <row r="8" spans="1:12" s="46" customFormat="1" ht="23.25" customHeight="1">
      <c r="A8" s="41" t="s">
        <v>12</v>
      </c>
      <c r="B8" s="42" t="s">
        <v>36</v>
      </c>
      <c r="C8" s="49" t="s">
        <v>36</v>
      </c>
      <c r="D8" s="42" t="s">
        <v>36</v>
      </c>
      <c r="E8" s="49" t="s">
        <v>36</v>
      </c>
      <c r="F8" s="42">
        <v>221191</v>
      </c>
      <c r="G8" s="49" t="s">
        <v>36</v>
      </c>
      <c r="H8" s="42" t="s">
        <v>36</v>
      </c>
      <c r="I8" s="54" t="s">
        <v>36</v>
      </c>
      <c r="J8" s="45"/>
      <c r="K8" s="45"/>
      <c r="L8" s="45"/>
    </row>
    <row r="9" spans="1:12" s="46" customFormat="1" ht="23.25" customHeight="1">
      <c r="A9" s="39" t="s">
        <v>13</v>
      </c>
      <c r="B9" s="42" t="s">
        <v>36</v>
      </c>
      <c r="C9" s="49" t="s">
        <v>36</v>
      </c>
      <c r="D9" s="42" t="s">
        <v>36</v>
      </c>
      <c r="E9" s="49" t="s">
        <v>36</v>
      </c>
      <c r="F9" s="42" t="s">
        <v>36</v>
      </c>
      <c r="G9" s="49" t="s">
        <v>36</v>
      </c>
      <c r="H9" s="42" t="s">
        <v>36</v>
      </c>
      <c r="I9" s="54" t="s">
        <v>36</v>
      </c>
      <c r="J9" s="45"/>
      <c r="K9" s="45"/>
      <c r="L9" s="45"/>
    </row>
    <row r="10" spans="1:12" s="46" customFormat="1" ht="23.25" customHeight="1">
      <c r="A10" s="41" t="s">
        <v>14</v>
      </c>
      <c r="B10" s="40">
        <v>329063852</v>
      </c>
      <c r="C10" s="49">
        <f>B10/B$6*100</f>
        <v>2.1215079485988095</v>
      </c>
      <c r="D10" s="40">
        <v>315610533</v>
      </c>
      <c r="E10" s="49">
        <f>D10/D$6*100</f>
        <v>2.255908503233218</v>
      </c>
      <c r="F10" s="40">
        <v>343437899</v>
      </c>
      <c r="G10" s="49">
        <f aca="true" t="shared" si="1" ref="G10:G18">F10/F$6*100</f>
        <v>2.383321319827921</v>
      </c>
      <c r="H10" s="40">
        <f>SUM(B10-D10)</f>
        <v>13453319</v>
      </c>
      <c r="I10" s="54">
        <f>SUM(B10-D10)/D10*100</f>
        <v>4.262633085189207</v>
      </c>
      <c r="J10" s="45"/>
      <c r="K10" s="45"/>
      <c r="L10" s="45"/>
    </row>
    <row r="11" spans="1:12" s="46" customFormat="1" ht="23.25" customHeight="1">
      <c r="A11" s="41" t="s">
        <v>15</v>
      </c>
      <c r="B11" s="42"/>
      <c r="C11" s="49" t="s">
        <v>36</v>
      </c>
      <c r="D11" s="42" t="s">
        <v>36</v>
      </c>
      <c r="E11" s="49" t="s">
        <v>36</v>
      </c>
      <c r="F11" s="42" t="s">
        <v>36</v>
      </c>
      <c r="G11" s="49" t="s">
        <v>36</v>
      </c>
      <c r="H11" s="42" t="s">
        <v>36</v>
      </c>
      <c r="I11" s="54" t="s">
        <v>36</v>
      </c>
      <c r="J11" s="45"/>
      <c r="K11" s="45"/>
      <c r="L11" s="45"/>
    </row>
    <row r="12" spans="1:12" s="46" customFormat="1" ht="23.25" customHeight="1">
      <c r="A12" s="41" t="s">
        <v>16</v>
      </c>
      <c r="B12" s="40">
        <v>212163952</v>
      </c>
      <c r="C12" s="49">
        <f>B12/B$6*100</f>
        <v>1.3678424653405452</v>
      </c>
      <c r="D12" s="40">
        <v>708342001</v>
      </c>
      <c r="E12" s="49">
        <f>D12/D$6*100</f>
        <v>5.063058979888775</v>
      </c>
      <c r="F12" s="40">
        <v>235236827</v>
      </c>
      <c r="G12" s="49">
        <f t="shared" si="1"/>
        <v>1.6324492626766633</v>
      </c>
      <c r="H12" s="40">
        <f>SUM(B12-D12)</f>
        <v>-496178049</v>
      </c>
      <c r="I12" s="54">
        <f>SUM(B12-D12)/D12*100</f>
        <v>-70.04780858674509</v>
      </c>
      <c r="J12" s="45"/>
      <c r="K12" s="45"/>
      <c r="L12" s="45"/>
    </row>
    <row r="13" spans="1:12" s="46" customFormat="1" ht="23.25" customHeight="1">
      <c r="A13" s="41" t="s">
        <v>17</v>
      </c>
      <c r="B13" s="42" t="s">
        <v>36</v>
      </c>
      <c r="C13" s="49" t="s">
        <v>36</v>
      </c>
      <c r="D13" s="42" t="s">
        <v>36</v>
      </c>
      <c r="E13" s="49" t="s">
        <v>36</v>
      </c>
      <c r="F13" s="42" t="s">
        <v>36</v>
      </c>
      <c r="G13" s="49" t="s">
        <v>36</v>
      </c>
      <c r="H13" s="42" t="s">
        <v>36</v>
      </c>
      <c r="I13" s="54" t="s">
        <v>36</v>
      </c>
      <c r="J13" s="45"/>
      <c r="K13" s="45"/>
      <c r="L13" s="45"/>
    </row>
    <row r="14" spans="1:12" s="46" customFormat="1" ht="23.25" customHeight="1">
      <c r="A14" s="41" t="s">
        <v>18</v>
      </c>
      <c r="B14" s="40">
        <v>9573878386</v>
      </c>
      <c r="C14" s="49">
        <f>B14/B$6*100</f>
        <v>61.72376264171776</v>
      </c>
      <c r="D14" s="40">
        <v>7868679766</v>
      </c>
      <c r="E14" s="49">
        <f>D14/D$6*100</f>
        <v>56.24343847021914</v>
      </c>
      <c r="F14" s="40">
        <v>8356104618</v>
      </c>
      <c r="G14" s="49">
        <f t="shared" si="1"/>
        <v>57.98801572214355</v>
      </c>
      <c r="H14" s="40">
        <f>SUM(B14-D14)</f>
        <v>1705198620</v>
      </c>
      <c r="I14" s="54">
        <f>SUM(B14-D14)/D14*100</f>
        <v>21.67070805661759</v>
      </c>
      <c r="J14" s="45"/>
      <c r="K14" s="45"/>
      <c r="L14" s="45"/>
    </row>
    <row r="15" spans="1:12" s="46" customFormat="1" ht="23.25" customHeight="1">
      <c r="A15" s="41" t="s">
        <v>19</v>
      </c>
      <c r="B15" s="42" t="s">
        <v>36</v>
      </c>
      <c r="C15" s="49" t="s">
        <v>36</v>
      </c>
      <c r="D15" s="42" t="s">
        <v>36</v>
      </c>
      <c r="E15" s="49" t="s">
        <v>36</v>
      </c>
      <c r="F15" s="42" t="s">
        <v>36</v>
      </c>
      <c r="G15" s="49" t="s">
        <v>36</v>
      </c>
      <c r="H15" s="42" t="s">
        <v>36</v>
      </c>
      <c r="I15" s="54" t="s">
        <v>36</v>
      </c>
      <c r="J15" s="45"/>
      <c r="K15" s="45"/>
      <c r="L15" s="45"/>
    </row>
    <row r="16" spans="1:12" s="46" customFormat="1" ht="23.25" customHeight="1">
      <c r="A16" s="41" t="s">
        <v>20</v>
      </c>
      <c r="B16" s="42" t="s">
        <v>36</v>
      </c>
      <c r="C16" s="49" t="s">
        <v>36</v>
      </c>
      <c r="D16" s="42" t="s">
        <v>36</v>
      </c>
      <c r="E16" s="49" t="s">
        <v>36</v>
      </c>
      <c r="F16" s="42" t="s">
        <v>36</v>
      </c>
      <c r="G16" s="49" t="s">
        <v>36</v>
      </c>
      <c r="H16" s="42" t="s">
        <v>36</v>
      </c>
      <c r="I16" s="54" t="s">
        <v>36</v>
      </c>
      <c r="J16" s="45"/>
      <c r="K16" s="45"/>
      <c r="L16" s="45"/>
    </row>
    <row r="17" spans="1:12" s="46" customFormat="1" ht="23.25" customHeight="1">
      <c r="A17" s="41" t="s">
        <v>21</v>
      </c>
      <c r="B17" s="40">
        <v>51120480</v>
      </c>
      <c r="C17" s="49">
        <f>B17/B$6*100</f>
        <v>0.32957890694170344</v>
      </c>
      <c r="D17" s="40">
        <v>42678300</v>
      </c>
      <c r="E17" s="49">
        <f>D17/D$6*100</f>
        <v>0.30505426722731793</v>
      </c>
      <c r="F17" s="40">
        <v>75479505</v>
      </c>
      <c r="G17" s="49">
        <f t="shared" si="1"/>
        <v>0.5237975016745551</v>
      </c>
      <c r="H17" s="40">
        <f>SUM(B17-D17)</f>
        <v>8442180</v>
      </c>
      <c r="I17" s="54">
        <f>SUM(B17-D17)/D17*100</f>
        <v>19.78096597099697</v>
      </c>
      <c r="J17" s="45"/>
      <c r="K17" s="45"/>
      <c r="L17" s="45"/>
    </row>
    <row r="18" spans="1:12" s="46" customFormat="1" ht="23.25" customHeight="1">
      <c r="A18" s="41" t="s">
        <v>22</v>
      </c>
      <c r="B18" s="40">
        <v>278390430</v>
      </c>
      <c r="C18" s="49">
        <f>B18/B$6*100</f>
        <v>1.7948112698165355</v>
      </c>
      <c r="D18" s="42">
        <v>328175000</v>
      </c>
      <c r="E18" s="49">
        <f>D18/D$6*100</f>
        <v>2.3457163042418525</v>
      </c>
      <c r="F18" s="40">
        <v>323360000</v>
      </c>
      <c r="G18" s="49">
        <f t="shared" si="1"/>
        <v>2.2439887508732883</v>
      </c>
      <c r="H18" s="40">
        <f>SUM(B18-D18)</f>
        <v>-49784570</v>
      </c>
      <c r="I18" s="54">
        <f>SUM(B18-D18)/D18*100</f>
        <v>-15.17012874228689</v>
      </c>
      <c r="J18" s="45"/>
      <c r="K18" s="45"/>
      <c r="L18" s="45"/>
    </row>
    <row r="19" spans="1:12" s="46" customFormat="1" ht="23.25" customHeight="1">
      <c r="A19" s="41" t="s">
        <v>23</v>
      </c>
      <c r="B19" s="42" t="s">
        <v>36</v>
      </c>
      <c r="C19" s="49" t="s">
        <v>36</v>
      </c>
      <c r="D19" s="42" t="s">
        <v>36</v>
      </c>
      <c r="E19" s="49" t="s">
        <v>36</v>
      </c>
      <c r="F19" s="42" t="s">
        <v>36</v>
      </c>
      <c r="G19" s="49" t="s">
        <v>36</v>
      </c>
      <c r="H19" s="42" t="s">
        <v>36</v>
      </c>
      <c r="I19" s="54" t="s">
        <v>36</v>
      </c>
      <c r="J19" s="45"/>
      <c r="K19" s="45"/>
      <c r="L19" s="45"/>
    </row>
    <row r="20" spans="1:12" s="46" customFormat="1" ht="30" customHeight="1">
      <c r="A20" s="39" t="s">
        <v>24</v>
      </c>
      <c r="B20" s="40">
        <f aca="true" t="shared" si="2" ref="B20:H20">SUM(B21:B30)</f>
        <v>15510847000</v>
      </c>
      <c r="C20" s="48">
        <f t="shared" si="2"/>
        <v>99.99999999999999</v>
      </c>
      <c r="D20" s="40">
        <f t="shared" si="2"/>
        <v>13990396000</v>
      </c>
      <c r="E20" s="48">
        <f t="shared" si="2"/>
        <v>100</v>
      </c>
      <c r="F20" s="40">
        <f t="shared" si="2"/>
        <v>14096371854</v>
      </c>
      <c r="G20" s="48">
        <f t="shared" si="2"/>
        <v>97.82316881649818</v>
      </c>
      <c r="H20" s="40">
        <f t="shared" si="2"/>
        <v>1520451000</v>
      </c>
      <c r="I20" s="54">
        <f>SUM(B20-D20)/D20*100</f>
        <v>10.867819609966723</v>
      </c>
      <c r="J20" s="45"/>
      <c r="K20" s="45"/>
      <c r="L20" s="45"/>
    </row>
    <row r="21" spans="1:12" s="46" customFormat="1" ht="23.25" customHeight="1">
      <c r="A21" s="41" t="s">
        <v>25</v>
      </c>
      <c r="B21" s="40">
        <v>2103064000</v>
      </c>
      <c r="C21" s="49">
        <f>B21/B$6*100</f>
        <v>13.558666396490146</v>
      </c>
      <c r="D21" s="40">
        <v>1844838000</v>
      </c>
      <c r="E21" s="49">
        <f aca="true" t="shared" si="3" ref="E21:E30">D21/D$6*100</f>
        <v>13.186460197409708</v>
      </c>
      <c r="F21" s="40">
        <v>1734516966</v>
      </c>
      <c r="G21" s="49">
        <f aca="true" t="shared" si="4" ref="G21:G30">F21/F$6*100</f>
        <v>12.03685230054078</v>
      </c>
      <c r="H21" s="40">
        <f>SUM(B21-D21)</f>
        <v>258226000</v>
      </c>
      <c r="I21" s="54">
        <f aca="true" t="shared" si="5" ref="I21:I30">SUM(B21-D21)/D21*100</f>
        <v>13.99721818392726</v>
      </c>
      <c r="J21" s="45"/>
      <c r="K21" s="45"/>
      <c r="L21" s="45"/>
    </row>
    <row r="22" spans="1:12" s="46" customFormat="1" ht="23.25" customHeight="1">
      <c r="A22" s="41" t="s">
        <v>26</v>
      </c>
      <c r="B22" s="40">
        <v>6509156000</v>
      </c>
      <c r="C22" s="49">
        <f aca="true" t="shared" si="6" ref="C22:C30">B22/B$6*100</f>
        <v>41.96518732987309</v>
      </c>
      <c r="D22" s="40">
        <v>5824100000</v>
      </c>
      <c r="E22" s="49">
        <f t="shared" si="3"/>
        <v>41.629271966283156</v>
      </c>
      <c r="F22" s="40">
        <v>5090304203</v>
      </c>
      <c r="G22" s="49">
        <f t="shared" si="4"/>
        <v>35.3246702438614</v>
      </c>
      <c r="H22" s="40">
        <f aca="true" t="shared" si="7" ref="H22:H30">SUM(B22-D22)</f>
        <v>685056000</v>
      </c>
      <c r="I22" s="54">
        <f t="shared" si="5"/>
        <v>11.762435397743857</v>
      </c>
      <c r="J22" s="45"/>
      <c r="K22" s="45"/>
      <c r="L22" s="45"/>
    </row>
    <row r="23" spans="1:12" s="46" customFormat="1" ht="23.25" customHeight="1">
      <c r="A23" s="41" t="s">
        <v>27</v>
      </c>
      <c r="B23" s="40">
        <v>1966210000</v>
      </c>
      <c r="C23" s="49">
        <f t="shared" si="6"/>
        <v>12.67635481157154</v>
      </c>
      <c r="D23" s="40">
        <v>1897495000</v>
      </c>
      <c r="E23" s="49">
        <f t="shared" si="3"/>
        <v>13.562839822403882</v>
      </c>
      <c r="F23" s="40">
        <v>3170242463</v>
      </c>
      <c r="G23" s="49">
        <f t="shared" si="4"/>
        <v>22.000211604752685</v>
      </c>
      <c r="H23" s="40">
        <f t="shared" si="7"/>
        <v>68715000</v>
      </c>
      <c r="I23" s="54">
        <f t="shared" si="5"/>
        <v>3.62135341595103</v>
      </c>
      <c r="J23" s="45"/>
      <c r="K23" s="45"/>
      <c r="L23" s="45"/>
    </row>
    <row r="24" spans="1:12" s="46" customFormat="1" ht="23.25" customHeight="1">
      <c r="A24" s="41" t="s">
        <v>28</v>
      </c>
      <c r="B24" s="40">
        <v>2072606000</v>
      </c>
      <c r="C24" s="49">
        <f t="shared" si="6"/>
        <v>13.362300588742832</v>
      </c>
      <c r="D24" s="40">
        <v>1823488000</v>
      </c>
      <c r="E24" s="49">
        <f t="shared" si="3"/>
        <v>13.033855510594552</v>
      </c>
      <c r="F24" s="40">
        <v>1416939515</v>
      </c>
      <c r="G24" s="49">
        <f t="shared" si="4"/>
        <v>9.832992121251403</v>
      </c>
      <c r="H24" s="40">
        <f t="shared" si="7"/>
        <v>249118000</v>
      </c>
      <c r="I24" s="54">
        <f t="shared" si="5"/>
        <v>13.661619928400956</v>
      </c>
      <c r="J24" s="45"/>
      <c r="K24" s="45"/>
      <c r="L24" s="45"/>
    </row>
    <row r="25" spans="1:12" s="46" customFormat="1" ht="23.25" customHeight="1">
      <c r="A25" s="41" t="s">
        <v>29</v>
      </c>
      <c r="B25" s="40">
        <v>215444000</v>
      </c>
      <c r="C25" s="49">
        <f t="shared" si="6"/>
        <v>1.388989266672542</v>
      </c>
      <c r="D25" s="40">
        <v>67947000</v>
      </c>
      <c r="E25" s="49">
        <f t="shared" si="3"/>
        <v>0.485668883139548</v>
      </c>
      <c r="F25" s="40">
        <v>97307369</v>
      </c>
      <c r="G25" s="49">
        <f t="shared" si="4"/>
        <v>0.6752741260918981</v>
      </c>
      <c r="H25" s="40">
        <f t="shared" si="7"/>
        <v>147497000</v>
      </c>
      <c r="I25" s="54">
        <f t="shared" si="5"/>
        <v>217.07654495415545</v>
      </c>
      <c r="J25" s="45"/>
      <c r="K25" s="45"/>
      <c r="L25" s="45"/>
    </row>
    <row r="26" spans="1:12" s="46" customFormat="1" ht="23.25" customHeight="1">
      <c r="A26" s="41" t="s">
        <v>30</v>
      </c>
      <c r="B26" s="42"/>
      <c r="C26" s="49" t="s">
        <v>36</v>
      </c>
      <c r="D26" s="42" t="s">
        <v>36</v>
      </c>
      <c r="E26" s="49" t="s">
        <v>36</v>
      </c>
      <c r="F26" s="42" t="s">
        <v>36</v>
      </c>
      <c r="G26" s="49" t="s">
        <v>36</v>
      </c>
      <c r="H26" s="42" t="s">
        <v>36</v>
      </c>
      <c r="I26" s="54" t="s">
        <v>36</v>
      </c>
      <c r="J26" s="45"/>
      <c r="K26" s="45"/>
      <c r="L26" s="45"/>
    </row>
    <row r="27" spans="1:12" s="46" customFormat="1" ht="23.25" customHeight="1">
      <c r="A27" s="41" t="s">
        <v>31</v>
      </c>
      <c r="B27" s="40">
        <v>1214450000</v>
      </c>
      <c r="C27" s="49">
        <f t="shared" si="6"/>
        <v>7.829682028325082</v>
      </c>
      <c r="D27" s="40">
        <v>1257509000</v>
      </c>
      <c r="E27" s="49">
        <f t="shared" si="3"/>
        <v>8.988373166849602</v>
      </c>
      <c r="F27" s="40">
        <v>1300472105</v>
      </c>
      <c r="G27" s="49">
        <f t="shared" si="4"/>
        <v>9.024754992715568</v>
      </c>
      <c r="H27" s="40">
        <f t="shared" si="7"/>
        <v>-43059000</v>
      </c>
      <c r="I27" s="54">
        <f t="shared" si="5"/>
        <v>-3.4241504434560706</v>
      </c>
      <c r="J27" s="45"/>
      <c r="K27" s="45"/>
      <c r="L27" s="45"/>
    </row>
    <row r="28" spans="1:12" s="46" customFormat="1" ht="23.25" customHeight="1">
      <c r="A28" s="41" t="s">
        <v>32</v>
      </c>
      <c r="B28" s="40">
        <v>384623000</v>
      </c>
      <c r="C28" s="49">
        <f t="shared" si="6"/>
        <v>2.479703397241943</v>
      </c>
      <c r="D28" s="40">
        <v>254598000</v>
      </c>
      <c r="E28" s="49">
        <f t="shared" si="3"/>
        <v>1.8198055294503457</v>
      </c>
      <c r="F28" s="40">
        <v>247170225</v>
      </c>
      <c r="G28" s="49">
        <f t="shared" si="4"/>
        <v>1.7152622601769534</v>
      </c>
      <c r="H28" s="40">
        <f t="shared" si="7"/>
        <v>130025000</v>
      </c>
      <c r="I28" s="54">
        <f t="shared" si="5"/>
        <v>51.07070754679926</v>
      </c>
      <c r="J28" s="45"/>
      <c r="K28" s="45"/>
      <c r="L28" s="45"/>
    </row>
    <row r="29" spans="1:12" s="46" customFormat="1" ht="23.25" customHeight="1">
      <c r="A29" s="41" t="s">
        <v>33</v>
      </c>
      <c r="B29" s="40">
        <v>882055000</v>
      </c>
      <c r="C29" s="49">
        <f t="shared" si="6"/>
        <v>5.686697831523965</v>
      </c>
      <c r="D29" s="40">
        <v>855655000</v>
      </c>
      <c r="E29" s="49">
        <f t="shared" si="3"/>
        <v>6.116017016244572</v>
      </c>
      <c r="F29" s="40">
        <v>962738043</v>
      </c>
      <c r="G29" s="49">
        <f t="shared" si="4"/>
        <v>6.681016014750632</v>
      </c>
      <c r="H29" s="40">
        <f t="shared" si="7"/>
        <v>26400000</v>
      </c>
      <c r="I29" s="54">
        <f t="shared" si="5"/>
        <v>3.0853556632053807</v>
      </c>
      <c r="J29" s="45"/>
      <c r="K29" s="45"/>
      <c r="L29" s="45"/>
    </row>
    <row r="30" spans="1:12" s="46" customFormat="1" ht="23.25" customHeight="1">
      <c r="A30" s="41" t="s">
        <v>34</v>
      </c>
      <c r="B30" s="40">
        <v>163239000</v>
      </c>
      <c r="C30" s="49">
        <f t="shared" si="6"/>
        <v>1.0524183495588602</v>
      </c>
      <c r="D30" s="40">
        <v>164766000</v>
      </c>
      <c r="E30" s="49">
        <f t="shared" si="3"/>
        <v>1.1777079076246306</v>
      </c>
      <c r="F30" s="40">
        <v>76680965</v>
      </c>
      <c r="G30" s="49">
        <f t="shared" si="4"/>
        <v>0.5321351523568418</v>
      </c>
      <c r="H30" s="40">
        <f t="shared" si="7"/>
        <v>-1527000</v>
      </c>
      <c r="I30" s="54">
        <f t="shared" si="5"/>
        <v>-0.926768872218783</v>
      </c>
      <c r="J30" s="45"/>
      <c r="K30" s="45"/>
      <c r="L30" s="45"/>
    </row>
    <row r="31" spans="1:12" s="46" customFormat="1" ht="29.25" customHeight="1">
      <c r="A31" s="39" t="s">
        <v>35</v>
      </c>
      <c r="B31" s="42" t="s">
        <v>36</v>
      </c>
      <c r="C31" s="48"/>
      <c r="D31" s="42" t="s">
        <v>36</v>
      </c>
      <c r="E31" s="48"/>
      <c r="F31" s="40">
        <f>F6-F20</f>
        <v>313682558</v>
      </c>
      <c r="G31" s="48"/>
      <c r="H31" s="42" t="s">
        <v>36</v>
      </c>
      <c r="I31" s="55"/>
      <c r="J31" s="45"/>
      <c r="K31" s="45"/>
      <c r="L31" s="45"/>
    </row>
    <row r="32" spans="1:12" s="46" customFormat="1" ht="23.25" customHeight="1">
      <c r="A32" s="39"/>
      <c r="B32" s="40"/>
      <c r="C32" s="48"/>
      <c r="D32" s="40"/>
      <c r="E32" s="48"/>
      <c r="F32" s="40"/>
      <c r="G32" s="48"/>
      <c r="H32" s="40"/>
      <c r="I32" s="55"/>
      <c r="J32" s="45"/>
      <c r="K32" s="45"/>
      <c r="L32" s="45"/>
    </row>
    <row r="33" spans="1:12" s="46" customFormat="1" ht="23.25" customHeight="1" thickBot="1">
      <c r="A33" s="43"/>
      <c r="B33" s="44"/>
      <c r="C33" s="50"/>
      <c r="D33" s="44"/>
      <c r="E33" s="50"/>
      <c r="F33" s="44"/>
      <c r="G33" s="50"/>
      <c r="H33" s="44"/>
      <c r="I33" s="56"/>
      <c r="J33" s="45"/>
      <c r="K33" s="45"/>
      <c r="L33" s="45"/>
    </row>
    <row r="34" spans="1:12" ht="15.75">
      <c r="A34" s="25"/>
      <c r="B34" s="26"/>
      <c r="D34" s="26"/>
      <c r="F34" s="26"/>
      <c r="H34" s="26"/>
      <c r="J34" s="12"/>
      <c r="K34" s="12"/>
      <c r="L34" s="12"/>
    </row>
    <row r="35" spans="1:8" ht="15.75">
      <c r="A35" s="25"/>
      <c r="B35" s="28"/>
      <c r="F35" s="28"/>
      <c r="H35" s="28"/>
    </row>
    <row r="36" spans="2:8" ht="15.75">
      <c r="B36" s="28"/>
      <c r="F36" s="28"/>
      <c r="H36" s="28"/>
    </row>
    <row r="37" spans="2:8" ht="15.75">
      <c r="B37" s="28"/>
      <c r="F37" s="28"/>
      <c r="H37" s="28"/>
    </row>
    <row r="38" spans="2:8" ht="15.75">
      <c r="B38" s="28"/>
      <c r="F38" s="28"/>
      <c r="H38" s="28"/>
    </row>
    <row r="39" spans="2:8" ht="15.75">
      <c r="B39" s="28"/>
      <c r="F39" s="28"/>
      <c r="H39" s="28"/>
    </row>
    <row r="40" spans="2:8" ht="15.75">
      <c r="B40" s="28"/>
      <c r="F40" s="28"/>
      <c r="H40" s="28"/>
    </row>
    <row r="41" spans="2:8" ht="15.75">
      <c r="B41" s="28"/>
      <c r="F41" s="28"/>
      <c r="H41" s="28"/>
    </row>
    <row r="42" spans="2:8" ht="15.75">
      <c r="B42" s="28"/>
      <c r="F42" s="28"/>
      <c r="H42" s="28"/>
    </row>
    <row r="43" spans="2:8" ht="15.75">
      <c r="B43" s="28"/>
      <c r="H43" s="28"/>
    </row>
    <row r="44" spans="2:8" ht="15.75">
      <c r="B44" s="28"/>
      <c r="H44" s="28"/>
    </row>
    <row r="45" spans="2:8" ht="15.75">
      <c r="B45" s="28"/>
      <c r="H45" s="28"/>
    </row>
    <row r="46" spans="2:8" ht="15.75">
      <c r="B46" s="28"/>
      <c r="H46" s="28"/>
    </row>
    <row r="47" ht="15.75">
      <c r="H47" s="28"/>
    </row>
    <row r="48" ht="15.75">
      <c r="H48" s="28"/>
    </row>
    <row r="49" ht="15.75">
      <c r="H49" s="28"/>
    </row>
    <row r="50" ht="15.75">
      <c r="H50" s="28"/>
    </row>
    <row r="51" ht="15.75">
      <c r="H51" s="28"/>
    </row>
    <row r="52" ht="15.75">
      <c r="H52" s="28"/>
    </row>
    <row r="53" ht="15.75">
      <c r="H53" s="28"/>
    </row>
    <row r="54" ht="15.75">
      <c r="H54" s="28"/>
    </row>
    <row r="55" ht="15.75">
      <c r="H55" s="28"/>
    </row>
    <row r="56" ht="15.75">
      <c r="H56" s="28"/>
    </row>
    <row r="57" ht="15.75">
      <c r="H57" s="28"/>
    </row>
    <row r="58" ht="15.75">
      <c r="H58" s="28"/>
    </row>
    <row r="59" ht="15.75">
      <c r="H59" s="28"/>
    </row>
    <row r="60" ht="15.75">
      <c r="H60" s="28"/>
    </row>
    <row r="61" ht="15.75">
      <c r="H61" s="28"/>
    </row>
    <row r="62" ht="15.75">
      <c r="H62" s="28"/>
    </row>
    <row r="63" ht="15.75">
      <c r="H63" s="28"/>
    </row>
    <row r="64" ht="15.75">
      <c r="H64" s="28"/>
    </row>
    <row r="65" ht="15.75">
      <c r="H65" s="28"/>
    </row>
    <row r="66" ht="15.75">
      <c r="H66" s="28"/>
    </row>
    <row r="67" ht="15.75">
      <c r="H67" s="28"/>
    </row>
    <row r="68" ht="15.75">
      <c r="H68" s="28"/>
    </row>
    <row r="69" ht="15.75">
      <c r="H69" s="28"/>
    </row>
    <row r="70" ht="15.75">
      <c r="H70" s="28"/>
    </row>
    <row r="71" ht="15.75">
      <c r="H71" s="28"/>
    </row>
    <row r="72" ht="15.75">
      <c r="H72" s="28"/>
    </row>
    <row r="73" ht="15.75">
      <c r="H73" s="28"/>
    </row>
    <row r="74" ht="15.75">
      <c r="H74" s="28"/>
    </row>
    <row r="75" ht="15.75">
      <c r="H75" s="28"/>
    </row>
    <row r="76" ht="15.75">
      <c r="H76" s="28"/>
    </row>
    <row r="77" ht="15.75">
      <c r="H77" s="28"/>
    </row>
    <row r="78" ht="15.75">
      <c r="H78" s="28"/>
    </row>
    <row r="79" ht="15.75">
      <c r="H79" s="28"/>
    </row>
    <row r="80" ht="15.75">
      <c r="H80" s="28"/>
    </row>
    <row r="81" ht="15.75">
      <c r="H81" s="28"/>
    </row>
    <row r="82" ht="15.75">
      <c r="H82" s="28"/>
    </row>
    <row r="83" ht="15.75">
      <c r="H83" s="28"/>
    </row>
    <row r="84" ht="15.75">
      <c r="H84" s="28"/>
    </row>
    <row r="85" ht="15.75">
      <c r="H85" s="28"/>
    </row>
    <row r="86" ht="15.75">
      <c r="H86" s="28"/>
    </row>
    <row r="87" ht="15.75">
      <c r="H87" s="28"/>
    </row>
    <row r="88" ht="15.75">
      <c r="H88" s="28"/>
    </row>
    <row r="89" ht="15.75">
      <c r="H89" s="28"/>
    </row>
    <row r="90" ht="15.75">
      <c r="H90" s="28"/>
    </row>
    <row r="91" ht="15.75">
      <c r="H91" s="28"/>
    </row>
    <row r="92" ht="15.75">
      <c r="H92" s="28"/>
    </row>
    <row r="93" ht="15.75">
      <c r="H93" s="28"/>
    </row>
    <row r="94" ht="15.75">
      <c r="H94" s="28"/>
    </row>
    <row r="95" ht="15.75">
      <c r="H95" s="28"/>
    </row>
    <row r="96" ht="15.75">
      <c r="H96" s="28"/>
    </row>
    <row r="97" ht="15.75">
      <c r="H97" s="28"/>
    </row>
    <row r="98" ht="15.75">
      <c r="H98" s="28"/>
    </row>
    <row r="99" ht="15.75">
      <c r="H99" s="28"/>
    </row>
    <row r="100" ht="15.75">
      <c r="H100" s="28"/>
    </row>
    <row r="101" ht="15.75">
      <c r="H101" s="28"/>
    </row>
    <row r="102" ht="15.75">
      <c r="H102" s="28"/>
    </row>
    <row r="103" ht="15.75">
      <c r="H103" s="28"/>
    </row>
    <row r="104" ht="15.75">
      <c r="H104" s="28"/>
    </row>
    <row r="105" ht="15.75">
      <c r="H105" s="28"/>
    </row>
    <row r="106" ht="15.75">
      <c r="H106" s="28"/>
    </row>
    <row r="107" ht="15.75">
      <c r="H107" s="28"/>
    </row>
    <row r="108" ht="15.75">
      <c r="H108" s="28"/>
    </row>
    <row r="109" ht="15.75">
      <c r="H109" s="28"/>
    </row>
    <row r="110" ht="15.75">
      <c r="H110" s="28"/>
    </row>
    <row r="111" ht="15.75">
      <c r="H111" s="28"/>
    </row>
    <row r="112" ht="15.75">
      <c r="H112" s="28"/>
    </row>
    <row r="113" ht="15.75">
      <c r="H113" s="28"/>
    </row>
    <row r="114" ht="15.75">
      <c r="H114" s="28"/>
    </row>
    <row r="115" ht="15.75">
      <c r="H115" s="28"/>
    </row>
    <row r="116" ht="15.75">
      <c r="H116" s="28"/>
    </row>
    <row r="117" ht="15.75">
      <c r="H117" s="28"/>
    </row>
    <row r="118" ht="15.75">
      <c r="H118" s="28"/>
    </row>
    <row r="119" ht="15.75">
      <c r="H119" s="28"/>
    </row>
    <row r="120" ht="15.75">
      <c r="H120" s="28"/>
    </row>
    <row r="121" ht="15.75">
      <c r="H121" s="28"/>
    </row>
    <row r="122" ht="15.75">
      <c r="H122" s="28"/>
    </row>
    <row r="123" ht="15.75">
      <c r="H123" s="28"/>
    </row>
    <row r="124" ht="15.75">
      <c r="H124" s="28"/>
    </row>
    <row r="125" ht="15.75">
      <c r="H125" s="28"/>
    </row>
    <row r="126" ht="15.75">
      <c r="H126" s="28"/>
    </row>
    <row r="127" ht="15.75">
      <c r="H127" s="28"/>
    </row>
    <row r="128" ht="15.75">
      <c r="H128" s="28"/>
    </row>
    <row r="129" ht="15.75">
      <c r="H129" s="28"/>
    </row>
    <row r="130" ht="15.75">
      <c r="H130" s="28"/>
    </row>
    <row r="131" ht="15.75">
      <c r="H131" s="28"/>
    </row>
    <row r="132" ht="15.75">
      <c r="H132" s="28"/>
    </row>
    <row r="133" ht="15.75">
      <c r="H133" s="28"/>
    </row>
    <row r="134" ht="15.75">
      <c r="H134" s="28"/>
    </row>
    <row r="135" ht="15.75">
      <c r="H135" s="28"/>
    </row>
    <row r="136" ht="15.75">
      <c r="H136" s="28"/>
    </row>
    <row r="137" ht="15.75">
      <c r="H137" s="28"/>
    </row>
    <row r="138" ht="15.75">
      <c r="H138" s="28"/>
    </row>
    <row r="139" ht="15.75">
      <c r="H139" s="28"/>
    </row>
    <row r="140" ht="15.75">
      <c r="H140" s="28"/>
    </row>
    <row r="141" ht="15.75">
      <c r="H141" s="28"/>
    </row>
    <row r="142" ht="15.75">
      <c r="H142" s="28"/>
    </row>
    <row r="143" ht="15.75">
      <c r="H143" s="28"/>
    </row>
    <row r="144" ht="15.75">
      <c r="H144" s="28"/>
    </row>
  </sheetData>
  <mergeCells count="9">
    <mergeCell ref="A1:I1"/>
    <mergeCell ref="A2:I2"/>
    <mergeCell ref="B3:F3"/>
    <mergeCell ref="H3:I3"/>
    <mergeCell ref="H4:I4"/>
    <mergeCell ref="A4:A5"/>
    <mergeCell ref="B4:C4"/>
    <mergeCell ref="D4:E4"/>
    <mergeCell ref="F4:G4"/>
  </mergeCells>
  <printOptions horizontalCentered="1"/>
  <pageMargins left="0.7480314960629921" right="0.7480314960629921" top="0.7874015748031497" bottom="0.984251968503937" header="0.5118110236220472" footer="0.5118110236220472"/>
  <pageSetup blackAndWhite="1"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="72" zoomScaleNormal="72" workbookViewId="0" topLeftCell="A1">
      <selection activeCell="F4" sqref="F4:G4"/>
    </sheetView>
  </sheetViews>
  <sheetFormatPr defaultColWidth="9.00390625" defaultRowHeight="16.5"/>
  <cols>
    <col min="1" max="1" width="30.25390625" style="13" customWidth="1"/>
    <col min="2" max="2" width="14.375" style="13" customWidth="1"/>
    <col min="3" max="3" width="9.625" style="27" customWidth="1"/>
    <col min="4" max="4" width="14.375" style="13" customWidth="1"/>
    <col min="5" max="5" width="9.625" style="13" customWidth="1"/>
    <col min="6" max="6" width="14.375" style="13" customWidth="1"/>
    <col min="7" max="7" width="9.625" style="13" customWidth="1"/>
    <col min="8" max="8" width="12.625" style="13" customWidth="1"/>
    <col min="9" max="9" width="5.625" style="13" hidden="1" customWidth="1"/>
    <col min="10" max="16384" width="9.00390625" style="13" customWidth="1"/>
  </cols>
  <sheetData>
    <row r="1" spans="1:9" s="1" customFormat="1" ht="25.5">
      <c r="A1" s="65" t="s">
        <v>37</v>
      </c>
      <c r="B1" s="65"/>
      <c r="C1" s="65"/>
      <c r="D1" s="65"/>
      <c r="E1" s="65"/>
      <c r="F1" s="65"/>
      <c r="G1" s="65"/>
      <c r="H1" s="32"/>
      <c r="I1" s="32"/>
    </row>
    <row r="2" spans="1:9" s="2" customFormat="1" ht="27.75">
      <c r="A2" s="66" t="s">
        <v>38</v>
      </c>
      <c r="B2" s="66"/>
      <c r="C2" s="66"/>
      <c r="D2" s="66"/>
      <c r="E2" s="66"/>
      <c r="F2" s="66"/>
      <c r="G2" s="66"/>
      <c r="H2" s="33"/>
      <c r="I2" s="33"/>
    </row>
    <row r="3" spans="1:8" s="1" customFormat="1" ht="21" customHeight="1" thickBot="1">
      <c r="A3" s="3" t="s">
        <v>39</v>
      </c>
      <c r="B3" s="67" t="s">
        <v>68</v>
      </c>
      <c r="C3" s="68"/>
      <c r="D3" s="68"/>
      <c r="E3" s="68"/>
      <c r="F3" s="69" t="s">
        <v>72</v>
      </c>
      <c r="G3" s="69"/>
      <c r="H3" s="34"/>
    </row>
    <row r="4" spans="1:7" s="1" customFormat="1" ht="16.5">
      <c r="A4" s="59" t="s">
        <v>40</v>
      </c>
      <c r="B4" s="70" t="s">
        <v>41</v>
      </c>
      <c r="C4" s="70"/>
      <c r="D4" s="71" t="s">
        <v>42</v>
      </c>
      <c r="E4" s="71"/>
      <c r="F4" s="71" t="s">
        <v>43</v>
      </c>
      <c r="G4" s="72"/>
    </row>
    <row r="5" spans="1:7" s="1" customFormat="1" ht="16.5">
      <c r="A5" s="60"/>
      <c r="B5" s="4" t="s">
        <v>44</v>
      </c>
      <c r="C5" s="5" t="s">
        <v>45</v>
      </c>
      <c r="D5" s="4" t="s">
        <v>44</v>
      </c>
      <c r="E5" s="6" t="s">
        <v>45</v>
      </c>
      <c r="F5" s="4" t="s">
        <v>44</v>
      </c>
      <c r="G5" s="7" t="s">
        <v>45</v>
      </c>
    </row>
    <row r="6" spans="1:10" ht="30" customHeight="1">
      <c r="A6" s="8" t="s">
        <v>46</v>
      </c>
      <c r="B6" s="9"/>
      <c r="C6" s="10"/>
      <c r="D6" s="11"/>
      <c r="E6" s="11"/>
      <c r="F6" s="9"/>
      <c r="G6" s="35"/>
      <c r="H6" s="12"/>
      <c r="I6" s="12"/>
      <c r="J6" s="12"/>
    </row>
    <row r="7" spans="1:10" ht="23.25" customHeight="1">
      <c r="A7" s="8" t="s">
        <v>47</v>
      </c>
      <c r="B7" s="9">
        <f aca="true" t="shared" si="0" ref="B7:G7">SUM(B8:B10)</f>
        <v>15032396570</v>
      </c>
      <c r="C7" s="11">
        <f t="shared" si="0"/>
        <v>100</v>
      </c>
      <c r="D7" s="9">
        <f t="shared" si="0"/>
        <v>12960701000</v>
      </c>
      <c r="E7" s="11">
        <f t="shared" si="0"/>
        <v>100</v>
      </c>
      <c r="F7" s="9">
        <f t="shared" si="0"/>
        <v>13903047902</v>
      </c>
      <c r="G7" s="35">
        <f t="shared" si="0"/>
        <v>100</v>
      </c>
      <c r="H7" s="12"/>
      <c r="I7" s="12"/>
      <c r="J7" s="12"/>
    </row>
    <row r="8" spans="1:10" ht="23.25" customHeight="1">
      <c r="A8" s="14" t="s">
        <v>48</v>
      </c>
      <c r="B8" s="15">
        <v>2830816200</v>
      </c>
      <c r="C8" s="10">
        <f>SUM(B8/B$7)*100</f>
        <v>18.83143640349025</v>
      </c>
      <c r="D8" s="15">
        <v>2695735380</v>
      </c>
      <c r="E8" s="10">
        <f>SUM(D8/D$7)*100</f>
        <v>20.799302290825164</v>
      </c>
      <c r="F8" s="9">
        <v>3113849450</v>
      </c>
      <c r="G8" s="36">
        <f>SUM(F8/F$7)*100</f>
        <v>22.396883560705145</v>
      </c>
      <c r="H8" s="12"/>
      <c r="I8" s="12"/>
      <c r="J8" s="12"/>
    </row>
    <row r="9" spans="1:10" ht="23.25" customHeight="1">
      <c r="A9" s="8" t="s">
        <v>49</v>
      </c>
      <c r="B9" s="9">
        <v>2235413700</v>
      </c>
      <c r="C9" s="10">
        <f>SUM(B9/B$7)*100</f>
        <v>14.870640816256753</v>
      </c>
      <c r="D9" s="9">
        <v>2031175020</v>
      </c>
      <c r="E9" s="10">
        <f>SUM(D9/D$7)*100</f>
        <v>15.671799079386215</v>
      </c>
      <c r="F9" s="9">
        <v>1962364922</v>
      </c>
      <c r="G9" s="36">
        <f>SUM(F9/F$7)*100</f>
        <v>14.114638285305103</v>
      </c>
      <c r="H9" s="12"/>
      <c r="I9" s="12"/>
      <c r="J9" s="12"/>
    </row>
    <row r="10" spans="1:10" ht="23.25" customHeight="1">
      <c r="A10" s="8" t="s">
        <v>50</v>
      </c>
      <c r="B10" s="9">
        <v>9966166670</v>
      </c>
      <c r="C10" s="10">
        <f>SUM(B10/B$7)*100</f>
        <v>66.29792278025299</v>
      </c>
      <c r="D10" s="9">
        <v>8233790600</v>
      </c>
      <c r="E10" s="10">
        <f>SUM(D10/D$7)*100</f>
        <v>63.52889862978862</v>
      </c>
      <c r="F10" s="9">
        <v>8826833530</v>
      </c>
      <c r="G10" s="36">
        <f>SUM(F10/F$7)*100</f>
        <v>63.488478153989746</v>
      </c>
      <c r="H10" s="12"/>
      <c r="I10" s="12"/>
      <c r="J10" s="12"/>
    </row>
    <row r="11" spans="1:10" ht="23.25" customHeight="1">
      <c r="A11" s="8" t="s">
        <v>51</v>
      </c>
      <c r="B11" s="15">
        <f aca="true" t="shared" si="1" ref="B11:G11">SUM(B12:B14)</f>
        <v>11795157000</v>
      </c>
      <c r="C11" s="10">
        <f t="shared" si="1"/>
        <v>100</v>
      </c>
      <c r="D11" s="15">
        <f t="shared" si="1"/>
        <v>11179677000</v>
      </c>
      <c r="E11" s="10">
        <f t="shared" si="1"/>
        <v>100</v>
      </c>
      <c r="F11" s="15">
        <f t="shared" si="1"/>
        <v>9741420088</v>
      </c>
      <c r="G11" s="36">
        <f t="shared" si="1"/>
        <v>100</v>
      </c>
      <c r="H11" s="12"/>
      <c r="I11" s="12"/>
      <c r="J11" s="12"/>
    </row>
    <row r="12" spans="1:10" ht="23.25" customHeight="1">
      <c r="A12" s="8" t="s">
        <v>52</v>
      </c>
      <c r="B12" s="9">
        <v>11512369000</v>
      </c>
      <c r="C12" s="10">
        <f>SUM(B12/B$11)*100</f>
        <v>97.60250753762752</v>
      </c>
      <c r="D12" s="9">
        <v>10924688000</v>
      </c>
      <c r="E12" s="10">
        <f>SUM(D12/D$11)*100</f>
        <v>97.71917381870693</v>
      </c>
      <c r="F12" s="9">
        <v>9660997955</v>
      </c>
      <c r="G12" s="36">
        <f>SUM(F12/F$11)*100</f>
        <v>99.17443111709073</v>
      </c>
      <c r="H12" s="12"/>
      <c r="I12" s="12"/>
      <c r="J12" s="12"/>
    </row>
    <row r="13" spans="1:10" ht="23.25" customHeight="1">
      <c r="A13" s="8" t="s">
        <v>53</v>
      </c>
      <c r="B13" s="15">
        <v>61678000</v>
      </c>
      <c r="C13" s="10">
        <f>SUM(B13/B$11)*100</f>
        <v>0.5229095297332625</v>
      </c>
      <c r="D13" s="15">
        <v>48989000</v>
      </c>
      <c r="E13" s="10">
        <f>SUM(D13/D$11)*100</f>
        <v>0.4381969174959169</v>
      </c>
      <c r="F13" s="15">
        <v>39939424</v>
      </c>
      <c r="G13" s="36">
        <f>SUM(F13/F$11)*100</f>
        <v>0.40999591064961366</v>
      </c>
      <c r="H13" s="12"/>
      <c r="I13" s="12"/>
      <c r="J13" s="12"/>
    </row>
    <row r="14" spans="1:10" ht="23.25" customHeight="1">
      <c r="A14" s="8" t="s">
        <v>54</v>
      </c>
      <c r="B14" s="9">
        <v>221110000</v>
      </c>
      <c r="C14" s="10">
        <f>SUM(B14/B$11)*100</f>
        <v>1.8745829326392178</v>
      </c>
      <c r="D14" s="9">
        <v>206000000</v>
      </c>
      <c r="E14" s="10">
        <f>SUM(D14/D$11)*100</f>
        <v>1.8426292637971562</v>
      </c>
      <c r="F14" s="15">
        <v>40482709</v>
      </c>
      <c r="G14" s="36">
        <f>SUM(F14/F$11)*100</f>
        <v>0.4155729722596478</v>
      </c>
      <c r="H14" s="12"/>
      <c r="I14" s="12"/>
      <c r="J14" s="12"/>
    </row>
    <row r="15" spans="1:10" ht="23.25" customHeight="1">
      <c r="A15" s="8" t="s">
        <v>55</v>
      </c>
      <c r="B15" s="9">
        <f>SUM(B7-B11)</f>
        <v>3237239570</v>
      </c>
      <c r="C15" s="17"/>
      <c r="D15" s="9">
        <f>SUM(D7-D11)</f>
        <v>1781024000</v>
      </c>
      <c r="E15" s="17"/>
      <c r="F15" s="9">
        <f>SUM(F7-F11)</f>
        <v>4161627814</v>
      </c>
      <c r="G15" s="16"/>
      <c r="H15" s="12"/>
      <c r="I15" s="12"/>
      <c r="J15" s="12"/>
    </row>
    <row r="16" spans="1:10" ht="23.25" customHeight="1">
      <c r="A16" s="8"/>
      <c r="B16" s="9"/>
      <c r="C16" s="17"/>
      <c r="D16" s="9"/>
      <c r="E16" s="17"/>
      <c r="F16" s="9"/>
      <c r="G16" s="16"/>
      <c r="H16" s="12"/>
      <c r="I16" s="12"/>
      <c r="J16" s="12"/>
    </row>
    <row r="17" spans="1:10" ht="29.25" customHeight="1">
      <c r="A17" s="8" t="s">
        <v>56</v>
      </c>
      <c r="B17" s="15"/>
      <c r="C17" s="17"/>
      <c r="D17" s="15"/>
      <c r="E17" s="17"/>
      <c r="F17" s="15"/>
      <c r="G17" s="37"/>
      <c r="H17" s="12"/>
      <c r="I17" s="12"/>
      <c r="J17" s="12"/>
    </row>
    <row r="18" spans="1:10" ht="23.25" customHeight="1">
      <c r="A18" s="8" t="s">
        <v>57</v>
      </c>
      <c r="B18" s="9">
        <f aca="true" t="shared" si="2" ref="B18:G18">SUM(B19:B22)</f>
        <v>478450430</v>
      </c>
      <c r="C18" s="11">
        <f t="shared" si="2"/>
        <v>100</v>
      </c>
      <c r="D18" s="9">
        <f t="shared" si="2"/>
        <v>1029695000</v>
      </c>
      <c r="E18" s="11">
        <f t="shared" si="2"/>
        <v>100</v>
      </c>
      <c r="F18" s="9">
        <f t="shared" si="2"/>
        <v>507006510</v>
      </c>
      <c r="G18" s="35">
        <f t="shared" si="2"/>
        <v>100</v>
      </c>
      <c r="H18" s="12"/>
      <c r="I18" s="12"/>
      <c r="J18" s="12"/>
    </row>
    <row r="19" spans="1:10" ht="23.25" customHeight="1">
      <c r="A19" s="8" t="s">
        <v>58</v>
      </c>
      <c r="B19" s="15">
        <v>200060000</v>
      </c>
      <c r="C19" s="10">
        <f>SUM(B19/B$18)*100</f>
        <v>41.81415408070592</v>
      </c>
      <c r="D19" s="15">
        <v>701520000</v>
      </c>
      <c r="E19" s="10">
        <f>SUM(D19/D$18)*100</f>
        <v>68.1289119593666</v>
      </c>
      <c r="F19" s="9">
        <v>183646510</v>
      </c>
      <c r="G19" s="36">
        <f>SUM(F19/F$18)*100</f>
        <v>36.221726225961085</v>
      </c>
      <c r="H19" s="12"/>
      <c r="I19" s="12"/>
      <c r="J19" s="12"/>
    </row>
    <row r="20" spans="1:10" ht="23.25" customHeight="1">
      <c r="A20" s="8" t="s">
        <v>59</v>
      </c>
      <c r="B20" s="29" t="s">
        <v>69</v>
      </c>
      <c r="C20" s="31" t="s">
        <v>70</v>
      </c>
      <c r="D20" s="29" t="s">
        <v>69</v>
      </c>
      <c r="E20" s="31" t="s">
        <v>69</v>
      </c>
      <c r="F20" s="29" t="s">
        <v>69</v>
      </c>
      <c r="G20" s="38" t="s">
        <v>69</v>
      </c>
      <c r="H20" s="12"/>
      <c r="I20" s="12"/>
      <c r="J20" s="12"/>
    </row>
    <row r="21" spans="1:10" ht="30" customHeight="1">
      <c r="A21" s="8" t="s">
        <v>60</v>
      </c>
      <c r="B21" s="15">
        <v>278390430</v>
      </c>
      <c r="C21" s="18">
        <f>SUM(B21/B$18)*100</f>
        <v>58.18584591929409</v>
      </c>
      <c r="D21" s="15">
        <v>328175000</v>
      </c>
      <c r="E21" s="18">
        <f>SUM(D21/D$18)*100</f>
        <v>31.871088040633396</v>
      </c>
      <c r="F21" s="9">
        <v>323360000</v>
      </c>
      <c r="G21" s="19">
        <f>SUM(F21/F$18)*100</f>
        <v>63.778273774038915</v>
      </c>
      <c r="H21" s="12"/>
      <c r="I21" s="12"/>
      <c r="J21" s="12"/>
    </row>
    <row r="22" spans="1:10" ht="23.25" customHeight="1">
      <c r="A22" s="8" t="s">
        <v>61</v>
      </c>
      <c r="B22" s="29" t="s">
        <v>69</v>
      </c>
      <c r="C22" s="31" t="s">
        <v>69</v>
      </c>
      <c r="D22" s="29" t="s">
        <v>69</v>
      </c>
      <c r="E22" s="31" t="s">
        <v>69</v>
      </c>
      <c r="F22" s="29" t="s">
        <v>69</v>
      </c>
      <c r="G22" s="38" t="s">
        <v>69</v>
      </c>
      <c r="H22" s="12"/>
      <c r="I22" s="12"/>
      <c r="J22" s="12"/>
    </row>
    <row r="23" spans="1:10" ht="23.25" customHeight="1">
      <c r="A23" s="8" t="s">
        <v>62</v>
      </c>
      <c r="B23" s="9">
        <f aca="true" t="shared" si="3" ref="B23:G23">SUM(B24:B27)</f>
        <v>3715690000</v>
      </c>
      <c r="C23" s="18">
        <f t="shared" si="3"/>
        <v>100</v>
      </c>
      <c r="D23" s="9">
        <f t="shared" si="3"/>
        <v>2810719000</v>
      </c>
      <c r="E23" s="18">
        <f t="shared" si="3"/>
        <v>100</v>
      </c>
      <c r="F23" s="9">
        <f t="shared" si="3"/>
        <v>4359995008</v>
      </c>
      <c r="G23" s="19">
        <f t="shared" si="3"/>
        <v>100</v>
      </c>
      <c r="H23" s="12"/>
      <c r="I23" s="12"/>
      <c r="J23" s="12"/>
    </row>
    <row r="24" spans="1:10" ht="23.25" customHeight="1">
      <c r="A24" s="8" t="s">
        <v>63</v>
      </c>
      <c r="B24" s="9">
        <v>2634039000</v>
      </c>
      <c r="C24" s="18">
        <f>SUM(B24/B$23)*100</f>
        <v>70.88963288110688</v>
      </c>
      <c r="D24" s="9">
        <v>2045953000</v>
      </c>
      <c r="E24" s="18">
        <f>SUM(D24/D$23)*100</f>
        <v>72.79109010897211</v>
      </c>
      <c r="F24" s="9">
        <v>3728919982</v>
      </c>
      <c r="G24" s="19">
        <f>SUM(F24/F$23)*100</f>
        <v>85.52578558365175</v>
      </c>
      <c r="H24" s="12"/>
      <c r="I24" s="12"/>
      <c r="J24" s="12"/>
    </row>
    <row r="25" spans="1:10" ht="23.25" customHeight="1">
      <c r="A25" s="8" t="s">
        <v>64</v>
      </c>
      <c r="B25" s="15">
        <v>758706000</v>
      </c>
      <c r="C25" s="18">
        <f>SUM(B25/B$23)*100</f>
        <v>20.418980054848493</v>
      </c>
      <c r="D25" s="15">
        <v>559157000</v>
      </c>
      <c r="E25" s="18">
        <f>SUM(D25/D$23)*100</f>
        <v>19.89373537518336</v>
      </c>
      <c r="F25" s="9">
        <v>423844225</v>
      </c>
      <c r="G25" s="19">
        <f>SUM(F25/F$23)*100</f>
        <v>9.72120895143924</v>
      </c>
      <c r="H25" s="12"/>
      <c r="I25" s="12"/>
      <c r="J25" s="12"/>
    </row>
    <row r="26" spans="1:10" ht="23.25" customHeight="1">
      <c r="A26" s="8" t="s">
        <v>65</v>
      </c>
      <c r="B26" s="30" t="s">
        <v>69</v>
      </c>
      <c r="C26" s="31" t="s">
        <v>69</v>
      </c>
      <c r="D26" s="30" t="s">
        <v>69</v>
      </c>
      <c r="E26" s="31" t="s">
        <v>69</v>
      </c>
      <c r="F26" s="29" t="s">
        <v>69</v>
      </c>
      <c r="G26" s="38" t="s">
        <v>69</v>
      </c>
      <c r="H26" s="12"/>
      <c r="I26" s="12"/>
      <c r="J26" s="12"/>
    </row>
    <row r="27" spans="1:10" ht="23.25" customHeight="1">
      <c r="A27" s="8" t="s">
        <v>66</v>
      </c>
      <c r="B27" s="15">
        <v>322945000</v>
      </c>
      <c r="C27" s="18">
        <f>SUM(B27/B$23)*100</f>
        <v>8.691387064044633</v>
      </c>
      <c r="D27" s="15">
        <v>205609000</v>
      </c>
      <c r="E27" s="18">
        <f>SUM(D27/D$23)*100</f>
        <v>7.315174515844522</v>
      </c>
      <c r="F27" s="15">
        <v>207230801</v>
      </c>
      <c r="G27" s="19">
        <f>SUM(F27/F$23)*100</f>
        <v>4.75300546490901</v>
      </c>
      <c r="H27" s="12"/>
      <c r="I27" s="12"/>
      <c r="J27" s="12"/>
    </row>
    <row r="28" spans="1:10" ht="23.25" customHeight="1">
      <c r="A28" s="8" t="s">
        <v>67</v>
      </c>
      <c r="B28" s="9">
        <f>SUM(B23-B18)</f>
        <v>3237239570</v>
      </c>
      <c r="C28" s="15"/>
      <c r="D28" s="9">
        <f>SUM(D23-D18)</f>
        <v>1781024000</v>
      </c>
      <c r="E28" s="15"/>
      <c r="F28" s="9">
        <f>SUM(F23-F18)</f>
        <v>3852988498</v>
      </c>
      <c r="G28" s="16"/>
      <c r="H28" s="12"/>
      <c r="I28" s="12"/>
      <c r="J28" s="12"/>
    </row>
    <row r="29" spans="1:10" ht="23.25" customHeight="1">
      <c r="A29" s="8"/>
      <c r="B29" s="9"/>
      <c r="C29" s="15"/>
      <c r="D29" s="9"/>
      <c r="E29" s="15"/>
      <c r="F29" s="9"/>
      <c r="G29" s="16"/>
      <c r="H29" s="12"/>
      <c r="I29" s="12"/>
      <c r="J29" s="12"/>
    </row>
    <row r="30" spans="1:10" ht="30.75" customHeight="1">
      <c r="A30" s="8" t="s">
        <v>35</v>
      </c>
      <c r="B30" s="9">
        <f>SUM(B15-B28)</f>
        <v>0</v>
      </c>
      <c r="C30" s="15">
        <v>0</v>
      </c>
      <c r="D30" s="9">
        <f>SUM(D15-D28)</f>
        <v>0</v>
      </c>
      <c r="E30" s="15">
        <v>0</v>
      </c>
      <c r="F30" s="9">
        <f>SUM(F15-F28)</f>
        <v>308639316</v>
      </c>
      <c r="G30" s="16">
        <v>0</v>
      </c>
      <c r="H30" s="12"/>
      <c r="I30" s="12"/>
      <c r="J30" s="12"/>
    </row>
    <row r="31" spans="1:10" ht="23.25" customHeight="1">
      <c r="A31" s="8"/>
      <c r="B31" s="15"/>
      <c r="C31" s="17"/>
      <c r="D31" s="15"/>
      <c r="E31" s="17"/>
      <c r="F31" s="9"/>
      <c r="G31" s="36"/>
      <c r="H31" s="12"/>
      <c r="I31" s="12"/>
      <c r="J31" s="12"/>
    </row>
    <row r="32" spans="1:10" ht="23.25" customHeight="1">
      <c r="A32" s="8"/>
      <c r="B32" s="9"/>
      <c r="C32" s="10"/>
      <c r="D32" s="9"/>
      <c r="E32" s="10"/>
      <c r="F32" s="9"/>
      <c r="G32" s="36"/>
      <c r="H32" s="12"/>
      <c r="I32" s="12"/>
      <c r="J32" s="12"/>
    </row>
    <row r="33" spans="1:10" ht="23.25" customHeight="1" thickBot="1">
      <c r="A33" s="20"/>
      <c r="B33" s="21"/>
      <c r="C33" s="22"/>
      <c r="D33" s="21"/>
      <c r="E33" s="23"/>
      <c r="F33" s="21"/>
      <c r="G33" s="24"/>
      <c r="H33" s="12"/>
      <c r="I33" s="12"/>
      <c r="J33" s="12"/>
    </row>
    <row r="34" spans="1:12" ht="15.75">
      <c r="A34" s="25"/>
      <c r="B34" s="26"/>
      <c r="D34" s="26"/>
      <c r="E34" s="12"/>
      <c r="F34" s="26"/>
      <c r="G34" s="12"/>
      <c r="H34" s="26"/>
      <c r="I34" s="12"/>
      <c r="J34" s="12"/>
      <c r="K34" s="12"/>
      <c r="L34" s="12"/>
    </row>
    <row r="35" spans="1:8" ht="15.75">
      <c r="A35" s="25"/>
      <c r="B35" s="28"/>
      <c r="F35" s="28"/>
      <c r="H35" s="28"/>
    </row>
    <row r="36" spans="2:8" ht="15.75">
      <c r="B36" s="28"/>
      <c r="F36" s="28"/>
      <c r="H36" s="28"/>
    </row>
    <row r="37" spans="2:8" ht="15.75">
      <c r="B37" s="28"/>
      <c r="F37" s="28"/>
      <c r="H37" s="28"/>
    </row>
    <row r="38" spans="2:8" ht="15.75">
      <c r="B38" s="28"/>
      <c r="F38" s="28"/>
      <c r="H38" s="28"/>
    </row>
    <row r="39" spans="2:8" ht="15.75">
      <c r="B39" s="28"/>
      <c r="F39" s="28"/>
      <c r="H39" s="28"/>
    </row>
    <row r="40" spans="2:8" ht="15.75">
      <c r="B40" s="28"/>
      <c r="F40" s="28"/>
      <c r="H40" s="28"/>
    </row>
    <row r="41" spans="2:8" ht="15.75">
      <c r="B41" s="28"/>
      <c r="F41" s="28"/>
      <c r="H41" s="28"/>
    </row>
    <row r="42" spans="2:8" ht="15.75">
      <c r="B42" s="28"/>
      <c r="F42" s="28"/>
      <c r="H42" s="28"/>
    </row>
    <row r="43" spans="2:8" ht="15.75">
      <c r="B43" s="28"/>
      <c r="H43" s="28"/>
    </row>
    <row r="44" spans="2:8" ht="15.75">
      <c r="B44" s="28"/>
      <c r="H44" s="28"/>
    </row>
    <row r="45" spans="2:8" ht="15.75">
      <c r="B45" s="28"/>
      <c r="H45" s="28"/>
    </row>
    <row r="46" spans="2:8" ht="15.75">
      <c r="B46" s="28"/>
      <c r="H46" s="28"/>
    </row>
    <row r="47" ht="15.75">
      <c r="H47" s="28"/>
    </row>
    <row r="48" ht="15.75">
      <c r="H48" s="28"/>
    </row>
    <row r="49" ht="15.75">
      <c r="H49" s="28"/>
    </row>
    <row r="50" ht="15.75">
      <c r="H50" s="28"/>
    </row>
    <row r="51" ht="15.75">
      <c r="H51" s="28"/>
    </row>
    <row r="52" ht="15.75">
      <c r="H52" s="28"/>
    </row>
    <row r="53" ht="15.75">
      <c r="H53" s="28"/>
    </row>
    <row r="54" ht="15.75">
      <c r="H54" s="28"/>
    </row>
    <row r="55" ht="15.75">
      <c r="H55" s="28"/>
    </row>
    <row r="56" ht="15.75">
      <c r="H56" s="28"/>
    </row>
    <row r="57" ht="15.75">
      <c r="H57" s="28"/>
    </row>
    <row r="58" ht="15.75">
      <c r="H58" s="28"/>
    </row>
    <row r="59" ht="15.75">
      <c r="H59" s="28"/>
    </row>
    <row r="60" ht="15.75">
      <c r="H60" s="28"/>
    </row>
    <row r="61" ht="15.75">
      <c r="H61" s="28"/>
    </row>
    <row r="62" ht="15.75">
      <c r="H62" s="28"/>
    </row>
    <row r="63" ht="15.75">
      <c r="H63" s="28"/>
    </row>
    <row r="64" ht="15.75">
      <c r="H64" s="28"/>
    </row>
    <row r="65" ht="15.75">
      <c r="H65" s="28"/>
    </row>
    <row r="66" ht="15.75">
      <c r="H66" s="28"/>
    </row>
    <row r="67" ht="15.75">
      <c r="H67" s="28"/>
    </row>
    <row r="68" ht="15.75">
      <c r="H68" s="28"/>
    </row>
    <row r="69" ht="15.75">
      <c r="H69" s="28"/>
    </row>
    <row r="70" ht="15.75">
      <c r="H70" s="28"/>
    </row>
    <row r="71" ht="15.75">
      <c r="H71" s="28"/>
    </row>
    <row r="72" ht="15.75">
      <c r="H72" s="28"/>
    </row>
    <row r="73" ht="15.75">
      <c r="H73" s="28"/>
    </row>
    <row r="74" ht="15.75">
      <c r="H74" s="28"/>
    </row>
    <row r="75" ht="15.75">
      <c r="H75" s="28"/>
    </row>
    <row r="76" ht="15.75">
      <c r="H76" s="28"/>
    </row>
    <row r="77" ht="15.75">
      <c r="H77" s="28"/>
    </row>
    <row r="78" ht="15.75">
      <c r="H78" s="28"/>
    </row>
    <row r="79" ht="15.75">
      <c r="H79" s="28"/>
    </row>
    <row r="80" ht="15.75">
      <c r="H80" s="28"/>
    </row>
    <row r="81" ht="15.75">
      <c r="H81" s="28"/>
    </row>
    <row r="82" ht="15.75">
      <c r="H82" s="28"/>
    </row>
    <row r="83" ht="15.75">
      <c r="H83" s="28"/>
    </row>
    <row r="84" ht="15.75">
      <c r="H84" s="28"/>
    </row>
    <row r="85" ht="15.75">
      <c r="H85" s="28"/>
    </row>
    <row r="86" ht="15.75">
      <c r="H86" s="28"/>
    </row>
    <row r="87" ht="15.75">
      <c r="H87" s="28"/>
    </row>
    <row r="88" ht="15.75">
      <c r="H88" s="28"/>
    </row>
    <row r="89" ht="15.75">
      <c r="H89" s="28"/>
    </row>
    <row r="90" ht="15.75">
      <c r="H90" s="28"/>
    </row>
    <row r="91" ht="15.75">
      <c r="H91" s="28"/>
    </row>
    <row r="92" ht="15.75">
      <c r="H92" s="28"/>
    </row>
    <row r="93" ht="15.75">
      <c r="H93" s="28"/>
    </row>
    <row r="94" ht="15.75">
      <c r="H94" s="28"/>
    </row>
    <row r="95" ht="15.75">
      <c r="H95" s="28"/>
    </row>
    <row r="96" ht="15.75">
      <c r="H96" s="28"/>
    </row>
    <row r="97" ht="15.75">
      <c r="H97" s="28"/>
    </row>
    <row r="98" ht="15.75">
      <c r="H98" s="28"/>
    </row>
    <row r="99" ht="15.75">
      <c r="H99" s="28"/>
    </row>
    <row r="100" ht="15.75">
      <c r="H100" s="28"/>
    </row>
    <row r="101" ht="15.75">
      <c r="H101" s="28"/>
    </row>
    <row r="102" ht="15.75">
      <c r="H102" s="28"/>
    </row>
    <row r="103" ht="15.75">
      <c r="H103" s="28"/>
    </row>
    <row r="104" ht="15.75">
      <c r="H104" s="28"/>
    </row>
    <row r="105" ht="15.75">
      <c r="H105" s="28"/>
    </row>
    <row r="106" ht="15.75">
      <c r="H106" s="28"/>
    </row>
    <row r="107" ht="15.75">
      <c r="H107" s="28"/>
    </row>
    <row r="108" ht="15.75">
      <c r="H108" s="28"/>
    </row>
    <row r="109" ht="15.75">
      <c r="H109" s="28"/>
    </row>
    <row r="110" ht="15.75">
      <c r="H110" s="28"/>
    </row>
    <row r="111" ht="15.75">
      <c r="H111" s="28"/>
    </row>
    <row r="112" ht="15.75">
      <c r="H112" s="28"/>
    </row>
    <row r="113" ht="15.75">
      <c r="H113" s="28"/>
    </row>
    <row r="114" ht="15.75">
      <c r="H114" s="28"/>
    </row>
    <row r="115" ht="15.75">
      <c r="H115" s="28"/>
    </row>
    <row r="116" ht="15.75">
      <c r="H116" s="28"/>
    </row>
    <row r="117" ht="15.75">
      <c r="H117" s="28"/>
    </row>
    <row r="118" ht="15.75">
      <c r="H118" s="28"/>
    </row>
    <row r="119" ht="15.75">
      <c r="H119" s="28"/>
    </row>
    <row r="120" ht="15.75">
      <c r="H120" s="28"/>
    </row>
    <row r="121" ht="15.75">
      <c r="H121" s="28"/>
    </row>
    <row r="122" ht="15.75">
      <c r="H122" s="28"/>
    </row>
    <row r="123" ht="15.75">
      <c r="H123" s="28"/>
    </row>
    <row r="124" ht="15.75">
      <c r="H124" s="28"/>
    </row>
    <row r="125" ht="15.75">
      <c r="H125" s="28"/>
    </row>
    <row r="126" ht="15.75">
      <c r="H126" s="28"/>
    </row>
    <row r="127" ht="15.75">
      <c r="H127" s="28"/>
    </row>
    <row r="128" ht="15.75">
      <c r="H128" s="28"/>
    </row>
    <row r="129" ht="15.75">
      <c r="H129" s="28"/>
    </row>
    <row r="130" ht="15.75">
      <c r="H130" s="28"/>
    </row>
    <row r="131" ht="15.75">
      <c r="H131" s="28"/>
    </row>
    <row r="132" ht="15.75">
      <c r="H132" s="28"/>
    </row>
    <row r="133" ht="15.75">
      <c r="H133" s="28"/>
    </row>
    <row r="134" ht="15.75">
      <c r="H134" s="28"/>
    </row>
    <row r="135" ht="15.75">
      <c r="H135" s="28"/>
    </row>
    <row r="136" ht="15.75">
      <c r="H136" s="28"/>
    </row>
    <row r="137" ht="15.75">
      <c r="H137" s="28"/>
    </row>
    <row r="138" ht="15.75">
      <c r="H138" s="28"/>
    </row>
    <row r="139" ht="15.75">
      <c r="H139" s="28"/>
    </row>
    <row r="140" ht="15.75">
      <c r="H140" s="28"/>
    </row>
    <row r="141" ht="15.75">
      <c r="H141" s="28"/>
    </row>
    <row r="142" ht="15.75">
      <c r="H142" s="28"/>
    </row>
    <row r="143" ht="15.75">
      <c r="H143" s="28"/>
    </row>
    <row r="144" ht="15.75">
      <c r="H144" s="28"/>
    </row>
  </sheetData>
  <mergeCells count="8">
    <mergeCell ref="A4:A5"/>
    <mergeCell ref="B4:C4"/>
    <mergeCell ref="D4:E4"/>
    <mergeCell ref="F4:G4"/>
    <mergeCell ref="A1:G1"/>
    <mergeCell ref="A2:G2"/>
    <mergeCell ref="B3:E3"/>
    <mergeCell ref="F3:G3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省府資訊中心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省府資訊中心</dc:creator>
  <cp:keywords/>
  <dc:description/>
  <cp:lastModifiedBy>ppc0102_彭碧珍</cp:lastModifiedBy>
  <cp:lastPrinted>2001-07-06T09:11:57Z</cp:lastPrinted>
  <dcterms:created xsi:type="dcterms:W3CDTF">2001-07-03T06:18:41Z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