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460" windowHeight="4485" activeTab="0"/>
  </bookViews>
  <sheets>
    <sheet name="歲入歲出簡明比較分析表" sheetId="1" r:id="rId1"/>
    <sheet name="收支性質及於餘絀簡明分析表" sheetId="2" r:id="rId2"/>
    <sheet name="融資調度財源比較分析表" sheetId="3" r:id="rId3"/>
    <sheet name="Sheet2" sheetId="4" r:id="rId4"/>
    <sheet name="Sheet3" sheetId="5" r:id="rId5"/>
  </sheets>
  <definedNames>
    <definedName name="_xlnm.Print_Area" localSheetId="1">'收支性質及於餘絀簡明分析表'!$A$1:$G$27</definedName>
    <definedName name="_xlnm.Print_Area" localSheetId="2">'融資調度財源比較分析表'!$A$1:$E$40</definedName>
  </definedNames>
  <calcPr fullCalcOnLoad="1"/>
</workbook>
</file>

<file path=xl/sharedStrings.xml><?xml version="1.0" encoding="utf-8"?>
<sst xmlns="http://schemas.openxmlformats.org/spreadsheetml/2006/main" count="102" uniqueCount="86">
  <si>
    <t>本年度預算數</t>
  </si>
  <si>
    <t>本年度與上年度比較</t>
  </si>
  <si>
    <t>苗　栗　縣　總　預　算</t>
  </si>
  <si>
    <t>經資門併計</t>
  </si>
  <si>
    <t>項　　　目</t>
  </si>
  <si>
    <t>本年度預算數</t>
  </si>
  <si>
    <t>上年度預算數</t>
  </si>
  <si>
    <t>前年度決算數</t>
  </si>
  <si>
    <t>金額</t>
  </si>
  <si>
    <t>%</t>
  </si>
  <si>
    <t>一、經常門預算收支</t>
  </si>
  <si>
    <t xml:space="preserve">   （一）經常收入</t>
  </si>
  <si>
    <t xml:space="preserve">            2.間接稅收入</t>
  </si>
  <si>
    <t xml:space="preserve">            3.賦稅外收入</t>
  </si>
  <si>
    <t xml:space="preserve">            2.債務利息及事務支出</t>
  </si>
  <si>
    <t xml:space="preserve">            3.預備金</t>
  </si>
  <si>
    <t xml:space="preserve">   （三）經常收支賸餘</t>
  </si>
  <si>
    <t>二、資本門預算收支</t>
  </si>
  <si>
    <t xml:space="preserve">   （一）資本收入</t>
  </si>
  <si>
    <t xml:space="preserve">           1.減少資產收入</t>
  </si>
  <si>
    <t xml:space="preserve">           2.收回投資基金及其他收入</t>
  </si>
  <si>
    <t xml:space="preserve">           1.增置或擴充改良資產支出</t>
  </si>
  <si>
    <t xml:space="preserve">           2.增加投資支出</t>
  </si>
  <si>
    <t xml:space="preserve">           3.預備金</t>
  </si>
  <si>
    <t xml:space="preserve">           4.減少債務</t>
  </si>
  <si>
    <t xml:space="preserve">   （三）資本收支短絀</t>
  </si>
  <si>
    <t>　　　　　　　　　　單位：新台幣千元</t>
  </si>
  <si>
    <t>　　　　　　　　　　單位：新台幣千元</t>
  </si>
  <si>
    <t xml:space="preserve">   （二）資本支出</t>
  </si>
  <si>
    <t xml:space="preserve">   （二）經常支出</t>
  </si>
  <si>
    <t>一、融資調度需求數</t>
  </si>
  <si>
    <t>二、融資調度財源</t>
  </si>
  <si>
    <t xml:space="preserve">  　　  1.直接稅收入</t>
  </si>
  <si>
    <t>經資門併計</t>
  </si>
  <si>
    <t>單位：新台幣千元</t>
  </si>
  <si>
    <t>項　　　目</t>
  </si>
  <si>
    <t>上年度預算數</t>
  </si>
  <si>
    <t>金額</t>
  </si>
  <si>
    <t>%</t>
  </si>
  <si>
    <t>一、歲  入  合  計</t>
  </si>
  <si>
    <t>二、歲  出  合  計</t>
  </si>
  <si>
    <t xml:space="preserve">  01.一般政務支出</t>
  </si>
  <si>
    <t xml:space="preserve">  02.教育科學文化支出</t>
  </si>
  <si>
    <t xml:space="preserve">  03.經濟發展支出</t>
  </si>
  <si>
    <t xml:space="preserve">  04.社會福利支出</t>
  </si>
  <si>
    <t xml:space="preserve">  05.社區發展及環境保護支出</t>
  </si>
  <si>
    <t xml:space="preserve">  06.退休撫卹支出</t>
  </si>
  <si>
    <t xml:space="preserve">  07.警政支出</t>
  </si>
  <si>
    <t xml:space="preserve">  08.債務支出</t>
  </si>
  <si>
    <t xml:space="preserve">  09.協助及補助支出</t>
  </si>
  <si>
    <t xml:space="preserve">  10.其他支出</t>
  </si>
  <si>
    <r>
      <t xml:space="preserve"> </t>
    </r>
    <r>
      <rPr>
        <sz val="11"/>
        <rFont val="新細明體"/>
        <family val="1"/>
      </rPr>
      <t>01.稅課收入</t>
    </r>
  </si>
  <si>
    <r>
      <t xml:space="preserve"> </t>
    </r>
    <r>
      <rPr>
        <sz val="11"/>
        <rFont val="新細明體"/>
        <family val="1"/>
      </rPr>
      <t>02.工程受益費收入</t>
    </r>
  </si>
  <si>
    <r>
      <t xml:space="preserve"> </t>
    </r>
    <r>
      <rPr>
        <sz val="11"/>
        <rFont val="新細明體"/>
        <family val="1"/>
      </rPr>
      <t>04.規費收入</t>
    </r>
  </si>
  <si>
    <r>
      <t xml:space="preserve"> </t>
    </r>
    <r>
      <rPr>
        <sz val="11"/>
        <rFont val="新細明體"/>
        <family val="1"/>
      </rPr>
      <t>05.信託管理收入</t>
    </r>
  </si>
  <si>
    <r>
      <t xml:space="preserve"> </t>
    </r>
    <r>
      <rPr>
        <sz val="11"/>
        <rFont val="新細明體"/>
        <family val="1"/>
      </rPr>
      <t>06.財產收入</t>
    </r>
  </si>
  <si>
    <r>
      <t xml:space="preserve"> </t>
    </r>
    <r>
      <rPr>
        <sz val="11"/>
        <rFont val="新細明體"/>
        <family val="1"/>
      </rPr>
      <t>07.營業盈餘及事業收入</t>
    </r>
  </si>
  <si>
    <r>
      <t xml:space="preserve"> </t>
    </r>
    <r>
      <rPr>
        <sz val="11"/>
        <rFont val="新細明體"/>
        <family val="1"/>
      </rPr>
      <t>08.補助及協助收入</t>
    </r>
  </si>
  <si>
    <r>
      <t xml:space="preserve"> </t>
    </r>
    <r>
      <rPr>
        <sz val="11"/>
        <rFont val="新細明體"/>
        <family val="1"/>
      </rPr>
      <t>09.捐獻及贈與收入</t>
    </r>
  </si>
  <si>
    <r>
      <t xml:space="preserve"> </t>
    </r>
    <r>
      <rPr>
        <sz val="11"/>
        <rFont val="新細明體"/>
        <family val="1"/>
      </rPr>
      <t>10.自治稅捐收入</t>
    </r>
  </si>
  <si>
    <r>
      <t xml:space="preserve"> </t>
    </r>
    <r>
      <rPr>
        <sz val="11"/>
        <rFont val="新細明體"/>
        <family val="1"/>
      </rPr>
      <t>11.其他收入</t>
    </r>
  </si>
  <si>
    <t xml:space="preserve">  (二)債務還本</t>
  </si>
  <si>
    <t xml:space="preserve">  (一)發行公債及賒借</t>
  </si>
  <si>
    <t xml:space="preserve">  (二)預計移用以前年度歲計賸餘</t>
  </si>
  <si>
    <t>融資調度比較分析表</t>
  </si>
  <si>
    <t>收支性質及餘絀簡明分析表</t>
  </si>
  <si>
    <t>苗　栗　縣　總　預　算</t>
  </si>
  <si>
    <t>歲入歲出簡明比較分析表</t>
  </si>
  <si>
    <t>苗 栗 縣 總 預 算</t>
  </si>
  <si>
    <t xml:space="preserve">         調節因應數</t>
  </si>
  <si>
    <t>三、歲入歲出餘絀</t>
  </si>
  <si>
    <t xml:space="preserve">  (一)歲入歲出餘絀</t>
  </si>
  <si>
    <r>
      <t xml:space="preserve">        </t>
    </r>
    <r>
      <rPr>
        <sz val="12"/>
        <rFont val="新細明體"/>
        <family val="1"/>
      </rPr>
      <t xml:space="preserve">         </t>
    </r>
    <r>
      <rPr>
        <sz val="12"/>
        <rFont val="新細明體"/>
        <family val="1"/>
      </rPr>
      <t xml:space="preserve"> 中華民國九十二年度</t>
    </r>
  </si>
  <si>
    <r>
      <t xml:space="preserve"> </t>
    </r>
    <r>
      <rPr>
        <sz val="11"/>
        <rFont val="新細明體"/>
        <family val="1"/>
      </rPr>
      <t>03.罰款及賠償收入</t>
    </r>
  </si>
  <si>
    <r>
      <t xml:space="preserve">                     </t>
    </r>
    <r>
      <rPr>
        <sz val="12"/>
        <rFont val="新細明體"/>
        <family val="1"/>
      </rPr>
      <t>中華民國九十二年度</t>
    </r>
  </si>
  <si>
    <r>
      <t xml:space="preserve">        1.</t>
    </r>
    <r>
      <rPr>
        <sz val="12"/>
        <rFont val="新細明體"/>
        <family val="1"/>
      </rPr>
      <t>賒借收入</t>
    </r>
  </si>
  <si>
    <r>
      <t xml:space="preserve">       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賒借收入─舉新還舊</t>
    </r>
  </si>
  <si>
    <r>
      <t>備註：前年度決算數經審定後發生差短</t>
    </r>
    <r>
      <rPr>
        <sz val="12"/>
        <rFont val="新細明體"/>
        <family val="1"/>
      </rPr>
      <t>3,607,474千元，連同債務還本722,202千元，共計4,329,676千元，</t>
    </r>
  </si>
  <si>
    <r>
      <t xml:space="preserve">            經以賒借收入2,000,000千元支應後，尚產生收支短絀2,329,676千元，向銀行舉借短期債務支應</t>
    </r>
    <r>
      <rPr>
        <sz val="12"/>
        <rFont val="新細明體"/>
        <family val="1"/>
      </rPr>
      <t>。</t>
    </r>
  </si>
  <si>
    <t xml:space="preserve">            1.一般經常支出</t>
  </si>
  <si>
    <r>
      <t>中華民國九十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</t>
    </r>
    <r>
      <rPr>
        <sz val="12"/>
        <rFont val="新細明體"/>
        <family val="1"/>
      </rPr>
      <t>年度</t>
    </r>
  </si>
  <si>
    <t>前年度決算數</t>
  </si>
  <si>
    <t>九十二年度苗栗縣地方總預算案概況圖</t>
  </si>
  <si>
    <t>單位：千元</t>
  </si>
  <si>
    <t>收入</t>
  </si>
  <si>
    <t>支出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</si>
</sst>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.0_ "/>
    <numFmt numFmtId="179" formatCode="#,##0.00_ "/>
    <numFmt numFmtId="180" formatCode="#,##0.000_ "/>
    <numFmt numFmtId="181" formatCode="_-* #,##0.0_-;\-* #,##0.0_-;_-* &quot;-&quot;_-;_-@_-"/>
    <numFmt numFmtId="182" formatCode="_-* #,##0.00_-;\-* #,##0.00_-;_-* &quot;-&quot;_-;_-@_-"/>
    <numFmt numFmtId="183" formatCode="#,##0_ ;[Red]\-#,##0\ "/>
    <numFmt numFmtId="184" formatCode="#,##0.0000_ "/>
    <numFmt numFmtId="185" formatCode="_-* #,##0.0_-;\-* #,##0.0_-;_-* &quot;-&quot;?_-;_-@_-"/>
  </numFmts>
  <fonts count="15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2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新細明體"/>
      <family val="1"/>
    </font>
    <font>
      <u val="single"/>
      <sz val="18"/>
      <name val="新細明體"/>
      <family val="1"/>
    </font>
    <font>
      <u val="single"/>
      <sz val="20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2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182" fontId="0" fillId="0" borderId="6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77" fontId="0" fillId="0" borderId="8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41" fontId="0" fillId="0" borderId="8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13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vertical="center"/>
    </xf>
    <xf numFmtId="182" fontId="0" fillId="0" borderId="5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41" fontId="0" fillId="0" borderId="14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177" fontId="13" fillId="0" borderId="0" xfId="0" applyNumberFormat="1" applyFont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314325</xdr:rowOff>
    </xdr:from>
    <xdr:to>
      <xdr:col>5</xdr:col>
      <xdr:colOff>361950</xdr:colOff>
      <xdr:row>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781300" y="314325"/>
          <a:ext cx="264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647700</xdr:colOff>
      <xdr:row>1</xdr:row>
      <xdr:rowOff>342900</xdr:rowOff>
    </xdr:from>
    <xdr:to>
      <xdr:col>5</xdr:col>
      <xdr:colOff>581025</xdr:colOff>
      <xdr:row>1</xdr:row>
      <xdr:rowOff>342900</xdr:rowOff>
    </xdr:to>
    <xdr:sp>
      <xdr:nvSpPr>
        <xdr:cNvPr id="2" name="Line 2"/>
        <xdr:cNvSpPr>
          <a:spLocks/>
        </xdr:cNvSpPr>
      </xdr:nvSpPr>
      <xdr:spPr>
        <a:xfrm>
          <a:off x="2590800" y="666750"/>
          <a:ext cx="3057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2238375</xdr:colOff>
      <xdr:row>2</xdr:row>
      <xdr:rowOff>0</xdr:rowOff>
    </xdr:from>
    <xdr:to>
      <xdr:col>4</xdr:col>
      <xdr:colOff>323850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238375" y="781050"/>
          <a:ext cx="3286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371475</xdr:rowOff>
    </xdr:from>
    <xdr:to>
      <xdr:col>4</xdr:col>
      <xdr:colOff>38100</xdr:colOff>
      <xdr:row>0</xdr:row>
      <xdr:rowOff>371475</xdr:rowOff>
    </xdr:to>
    <xdr:sp>
      <xdr:nvSpPr>
        <xdr:cNvPr id="2" name="Line 4"/>
        <xdr:cNvSpPr>
          <a:spLocks/>
        </xdr:cNvSpPr>
      </xdr:nvSpPr>
      <xdr:spPr>
        <a:xfrm>
          <a:off x="2505075" y="371475"/>
          <a:ext cx="2733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28575</xdr:rowOff>
    </xdr:from>
    <xdr:to>
      <xdr:col>3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2952750" y="352425"/>
          <a:ext cx="203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295275</xdr:colOff>
      <xdr:row>2</xdr:row>
      <xdr:rowOff>428625</xdr:rowOff>
    </xdr:from>
    <xdr:to>
      <xdr:col>3</xdr:col>
      <xdr:colOff>257175</xdr:colOff>
      <xdr:row>2</xdr:row>
      <xdr:rowOff>428625</xdr:rowOff>
    </xdr:to>
    <xdr:sp>
      <xdr:nvSpPr>
        <xdr:cNvPr id="2" name="Line 2"/>
        <xdr:cNvSpPr>
          <a:spLocks/>
        </xdr:cNvSpPr>
      </xdr:nvSpPr>
      <xdr:spPr>
        <a:xfrm flipV="1">
          <a:off x="2667000" y="857250"/>
          <a:ext cx="2581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133350</xdr:rowOff>
    </xdr:from>
    <xdr:to>
      <xdr:col>5</xdr:col>
      <xdr:colOff>476250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467100" y="7620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171450</xdr:rowOff>
    </xdr:from>
    <xdr:to>
      <xdr:col>6</xdr:col>
      <xdr:colOff>600075</xdr:colOff>
      <xdr:row>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590550"/>
          <a:ext cx="7524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債務還本
1,556,964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80" zoomScaleNormal="80" workbookViewId="0" topLeftCell="A1">
      <selection activeCell="D9" sqref="D9"/>
    </sheetView>
  </sheetViews>
  <sheetFormatPr defaultColWidth="9.00390625" defaultRowHeight="16.5"/>
  <cols>
    <col min="1" max="1" width="25.50390625" style="3" customWidth="1"/>
    <col min="2" max="2" width="13.625" style="3" customWidth="1"/>
    <col min="3" max="3" width="6.875" style="9" customWidth="1"/>
    <col min="4" max="4" width="13.625" style="3" customWidth="1"/>
    <col min="5" max="5" width="6.875" style="3" customWidth="1"/>
    <col min="6" max="6" width="13.625" style="3" customWidth="1"/>
    <col min="7" max="7" width="6.875" style="3" customWidth="1"/>
    <col min="8" max="8" width="13.625" style="3" customWidth="1"/>
    <col min="9" max="9" width="7.125" style="3" customWidth="1"/>
    <col min="10" max="16384" width="9.00390625" style="3" customWidth="1"/>
  </cols>
  <sheetData>
    <row r="1" spans="1:9" s="46" customFormat="1" ht="25.5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9" s="1" customFormat="1" ht="27.75">
      <c r="A2" s="95" t="s">
        <v>67</v>
      </c>
      <c r="B2" s="95"/>
      <c r="C2" s="95"/>
      <c r="D2" s="95"/>
      <c r="E2" s="95"/>
      <c r="F2" s="95"/>
      <c r="G2" s="95"/>
      <c r="H2" s="95"/>
      <c r="I2" s="95"/>
    </row>
    <row r="3" spans="1:9" s="6" customFormat="1" ht="17.25" thickBot="1">
      <c r="A3" s="48" t="s">
        <v>33</v>
      </c>
      <c r="B3" s="112" t="s">
        <v>80</v>
      </c>
      <c r="C3" s="112"/>
      <c r="D3" s="112"/>
      <c r="E3" s="112"/>
      <c r="F3" s="112"/>
      <c r="H3" s="110" t="s">
        <v>34</v>
      </c>
      <c r="I3" s="111"/>
    </row>
    <row r="4" spans="1:9" s="6" customFormat="1" ht="30" customHeight="1">
      <c r="A4" s="104" t="s">
        <v>35</v>
      </c>
      <c r="B4" s="106" t="s">
        <v>0</v>
      </c>
      <c r="C4" s="106"/>
      <c r="D4" s="102" t="s">
        <v>36</v>
      </c>
      <c r="E4" s="102"/>
      <c r="F4" s="102" t="s">
        <v>81</v>
      </c>
      <c r="G4" s="102"/>
      <c r="H4" s="102" t="s">
        <v>1</v>
      </c>
      <c r="I4" s="103"/>
    </row>
    <row r="5" spans="1:9" s="6" customFormat="1" ht="30" customHeight="1">
      <c r="A5" s="105"/>
      <c r="B5" s="5" t="s">
        <v>37</v>
      </c>
      <c r="C5" s="49" t="s">
        <v>38</v>
      </c>
      <c r="D5" s="5" t="s">
        <v>37</v>
      </c>
      <c r="E5" s="5" t="s">
        <v>38</v>
      </c>
      <c r="F5" s="5" t="s">
        <v>37</v>
      </c>
      <c r="G5" s="5" t="s">
        <v>38</v>
      </c>
      <c r="H5" s="5" t="s">
        <v>37</v>
      </c>
      <c r="I5" s="50" t="s">
        <v>38</v>
      </c>
    </row>
    <row r="6" spans="1:12" ht="30" customHeight="1">
      <c r="A6" s="10" t="s">
        <v>39</v>
      </c>
      <c r="B6" s="30">
        <f>SUM(B7:B17)</f>
        <v>14354250</v>
      </c>
      <c r="C6" s="31">
        <f aca="true" t="shared" si="0" ref="C6:H6">SUM(C7:C17)</f>
        <v>100</v>
      </c>
      <c r="D6" s="30">
        <f>SUM(D7:D17)</f>
        <v>17146813</v>
      </c>
      <c r="E6" s="32">
        <v>100</v>
      </c>
      <c r="F6" s="30">
        <f t="shared" si="0"/>
        <v>13867227</v>
      </c>
      <c r="G6" s="32">
        <f t="shared" si="0"/>
        <v>99.99999999999999</v>
      </c>
      <c r="H6" s="30">
        <f t="shared" si="0"/>
        <v>-2792563</v>
      </c>
      <c r="I6" s="41">
        <f>H6/D$6*100</f>
        <v>-16.286192658659076</v>
      </c>
      <c r="J6" s="8"/>
      <c r="K6" s="8"/>
      <c r="L6" s="8"/>
    </row>
    <row r="7" spans="1:12" ht="30" customHeight="1">
      <c r="A7" s="11" t="s">
        <v>51</v>
      </c>
      <c r="B7" s="30">
        <v>5903159</v>
      </c>
      <c r="C7" s="31">
        <f>B7/B$6*100</f>
        <v>41.124816691920515</v>
      </c>
      <c r="D7" s="30">
        <v>6213041</v>
      </c>
      <c r="E7" s="31">
        <f>D7/D$6*100</f>
        <v>36.23437778204031</v>
      </c>
      <c r="F7" s="30">
        <v>5721154</v>
      </c>
      <c r="G7" s="31">
        <f>F7/F$6*100</f>
        <v>41.256654989494294</v>
      </c>
      <c r="H7" s="30">
        <f>SUM(B7-D7)</f>
        <v>-309882</v>
      </c>
      <c r="I7" s="41">
        <f aca="true" t="shared" si="1" ref="I7:I17">H7/D$6*100</f>
        <v>-1.8072279670863618</v>
      </c>
      <c r="J7" s="8"/>
      <c r="K7" s="8"/>
      <c r="L7" s="8"/>
    </row>
    <row r="8" spans="1:12" ht="30" customHeight="1">
      <c r="A8" s="11" t="s">
        <v>52</v>
      </c>
      <c r="B8" s="40">
        <v>0</v>
      </c>
      <c r="C8" s="40">
        <f aca="true" t="shared" si="2" ref="C8:C17">B8/B$6*100</f>
        <v>0</v>
      </c>
      <c r="D8" s="40">
        <v>0</v>
      </c>
      <c r="E8" s="40">
        <f aca="true" t="shared" si="3" ref="E8:E17">D8/D$6*100</f>
        <v>0</v>
      </c>
      <c r="F8" s="30">
        <v>382</v>
      </c>
      <c r="G8" s="31">
        <f>F8/F$6*100</f>
        <v>0.002754696378735273</v>
      </c>
      <c r="H8" s="40">
        <f aca="true" t="shared" si="4" ref="H8:H28">SUM(B8-D8)</f>
        <v>0</v>
      </c>
      <c r="I8" s="77">
        <f t="shared" si="1"/>
        <v>0</v>
      </c>
      <c r="J8" s="8"/>
      <c r="K8" s="8"/>
      <c r="L8" s="8"/>
    </row>
    <row r="9" spans="1:12" ht="30" customHeight="1">
      <c r="A9" s="11" t="s">
        <v>73</v>
      </c>
      <c r="B9" s="30">
        <v>286191</v>
      </c>
      <c r="C9" s="31">
        <f t="shared" si="2"/>
        <v>1.9937718794085373</v>
      </c>
      <c r="D9" s="30">
        <v>274896</v>
      </c>
      <c r="E9" s="31">
        <f t="shared" si="3"/>
        <v>1.6031900505359218</v>
      </c>
      <c r="F9" s="30">
        <v>311990</v>
      </c>
      <c r="G9" s="31">
        <f>F9/F$6*100</f>
        <v>2.2498369717319835</v>
      </c>
      <c r="H9" s="30">
        <f t="shared" si="4"/>
        <v>11295</v>
      </c>
      <c r="I9" s="41">
        <f t="shared" si="1"/>
        <v>0.06587229941797348</v>
      </c>
      <c r="J9" s="8"/>
      <c r="K9" s="8"/>
      <c r="L9" s="8"/>
    </row>
    <row r="10" spans="1:12" ht="30" customHeight="1">
      <c r="A10" s="11" t="s">
        <v>53</v>
      </c>
      <c r="B10" s="30">
        <v>170685</v>
      </c>
      <c r="C10" s="31">
        <f t="shared" si="2"/>
        <v>1.1890903390981766</v>
      </c>
      <c r="D10" s="30">
        <v>194362</v>
      </c>
      <c r="E10" s="31">
        <f t="shared" si="3"/>
        <v>1.1335167648938609</v>
      </c>
      <c r="F10" s="30">
        <v>180664</v>
      </c>
      <c r="G10" s="31">
        <f>F10/F$6*100</f>
        <v>1.3028127397063594</v>
      </c>
      <c r="H10" s="30">
        <f t="shared" si="4"/>
        <v>-23677</v>
      </c>
      <c r="I10" s="41">
        <f t="shared" si="1"/>
        <v>-0.13808396930671604</v>
      </c>
      <c r="J10" s="8"/>
      <c r="K10" s="8"/>
      <c r="L10" s="8"/>
    </row>
    <row r="11" spans="1:12" ht="30" customHeight="1">
      <c r="A11" s="11" t="s">
        <v>54</v>
      </c>
      <c r="B11" s="40">
        <v>0</v>
      </c>
      <c r="C11" s="40">
        <f t="shared" si="2"/>
        <v>0</v>
      </c>
      <c r="D11" s="40">
        <v>0</v>
      </c>
      <c r="E11" s="40">
        <f t="shared" si="3"/>
        <v>0</v>
      </c>
      <c r="F11" s="40">
        <v>0</v>
      </c>
      <c r="G11" s="40">
        <v>0</v>
      </c>
      <c r="H11" s="40">
        <f t="shared" si="4"/>
        <v>0</v>
      </c>
      <c r="I11" s="77">
        <f t="shared" si="1"/>
        <v>0</v>
      </c>
      <c r="J11" s="8"/>
      <c r="K11" s="8"/>
      <c r="L11" s="8"/>
    </row>
    <row r="12" spans="1:12" ht="30" customHeight="1">
      <c r="A12" s="11" t="s">
        <v>55</v>
      </c>
      <c r="B12" s="30">
        <v>8009</v>
      </c>
      <c r="C12" s="31">
        <f t="shared" si="2"/>
        <v>0.05579532194297856</v>
      </c>
      <c r="D12" s="30">
        <v>7329</v>
      </c>
      <c r="E12" s="31">
        <f t="shared" si="3"/>
        <v>0.04274263678037429</v>
      </c>
      <c r="F12" s="30">
        <v>140219</v>
      </c>
      <c r="G12" s="31">
        <f>F12/F$6*100</f>
        <v>1.011153852172464</v>
      </c>
      <c r="H12" s="30">
        <f t="shared" si="4"/>
        <v>680</v>
      </c>
      <c r="I12" s="41">
        <f t="shared" si="1"/>
        <v>0.003965751536451701</v>
      </c>
      <c r="J12" s="8"/>
      <c r="K12" s="8"/>
      <c r="L12" s="8"/>
    </row>
    <row r="13" spans="1:12" ht="30" customHeight="1">
      <c r="A13" s="11" t="s">
        <v>56</v>
      </c>
      <c r="B13" s="40">
        <v>0</v>
      </c>
      <c r="C13" s="40">
        <f t="shared" si="2"/>
        <v>0</v>
      </c>
      <c r="D13" s="40">
        <v>650</v>
      </c>
      <c r="E13" s="78">
        <v>0.01</v>
      </c>
      <c r="F13" s="40">
        <v>0</v>
      </c>
      <c r="G13" s="40">
        <v>0</v>
      </c>
      <c r="H13" s="30">
        <f t="shared" si="4"/>
        <v>-650</v>
      </c>
      <c r="I13" s="41">
        <f t="shared" si="1"/>
        <v>-0.0037907919098435373</v>
      </c>
      <c r="J13" s="8"/>
      <c r="K13" s="8"/>
      <c r="L13" s="8"/>
    </row>
    <row r="14" spans="1:12" ht="30" customHeight="1">
      <c r="A14" s="11" t="s">
        <v>57</v>
      </c>
      <c r="B14" s="30">
        <v>7718280</v>
      </c>
      <c r="C14" s="31">
        <f t="shared" si="2"/>
        <v>53.769998432519984</v>
      </c>
      <c r="D14" s="40">
        <v>10329891</v>
      </c>
      <c r="E14" s="31">
        <v>60.25</v>
      </c>
      <c r="F14" s="30">
        <v>7418998</v>
      </c>
      <c r="G14" s="31">
        <f>F14/F$6*100</f>
        <v>53.50022755090112</v>
      </c>
      <c r="H14" s="30">
        <f t="shared" si="4"/>
        <v>-2611611</v>
      </c>
      <c r="I14" s="41">
        <f t="shared" si="1"/>
        <v>-15.230882846859064</v>
      </c>
      <c r="J14" s="8"/>
      <c r="K14" s="8"/>
      <c r="L14" s="8"/>
    </row>
    <row r="15" spans="1:12" ht="30" customHeight="1">
      <c r="A15" s="11" t="s">
        <v>58</v>
      </c>
      <c r="B15" s="30">
        <v>7000</v>
      </c>
      <c r="C15" s="31">
        <f t="shared" si="2"/>
        <v>0.0487660448995942</v>
      </c>
      <c r="D15" s="40">
        <v>0</v>
      </c>
      <c r="E15" s="40">
        <f t="shared" si="3"/>
        <v>0</v>
      </c>
      <c r="F15" s="30">
        <v>1000</v>
      </c>
      <c r="G15" s="31">
        <f>F15/F$6*100</f>
        <v>0.007211247064752023</v>
      </c>
      <c r="H15" s="30">
        <f t="shared" si="4"/>
        <v>7000</v>
      </c>
      <c r="I15" s="41">
        <f t="shared" si="1"/>
        <v>0.040823912875238094</v>
      </c>
      <c r="J15" s="8"/>
      <c r="K15" s="8"/>
      <c r="L15" s="8"/>
    </row>
    <row r="16" spans="1:12" ht="30" customHeight="1">
      <c r="A16" s="11" t="s">
        <v>59</v>
      </c>
      <c r="B16" s="40">
        <v>0</v>
      </c>
      <c r="C16" s="40">
        <f t="shared" si="2"/>
        <v>0</v>
      </c>
      <c r="D16" s="40">
        <v>0</v>
      </c>
      <c r="E16" s="40">
        <f>D16/D$6*100</f>
        <v>0</v>
      </c>
      <c r="F16" s="40">
        <v>0</v>
      </c>
      <c r="G16" s="42">
        <v>0</v>
      </c>
      <c r="H16" s="40">
        <f t="shared" si="4"/>
        <v>0</v>
      </c>
      <c r="I16" s="77">
        <f t="shared" si="1"/>
        <v>0</v>
      </c>
      <c r="J16" s="8"/>
      <c r="K16" s="8"/>
      <c r="L16" s="8"/>
    </row>
    <row r="17" spans="1:12" ht="30" customHeight="1">
      <c r="A17" s="11" t="s">
        <v>60</v>
      </c>
      <c r="B17" s="30">
        <v>260926</v>
      </c>
      <c r="C17" s="31">
        <f t="shared" si="2"/>
        <v>1.8177612902102167</v>
      </c>
      <c r="D17" s="30">
        <v>126644</v>
      </c>
      <c r="E17" s="31">
        <f t="shared" si="3"/>
        <v>0.7385862317388077</v>
      </c>
      <c r="F17" s="30">
        <v>92820</v>
      </c>
      <c r="G17" s="31">
        <f>F17/F$6*100</f>
        <v>0.6693479525502828</v>
      </c>
      <c r="H17" s="30">
        <f t="shared" si="4"/>
        <v>134282</v>
      </c>
      <c r="I17" s="41">
        <f t="shared" si="1"/>
        <v>0.783130952673246</v>
      </c>
      <c r="J17" s="8"/>
      <c r="K17" s="8"/>
      <c r="L17" s="8"/>
    </row>
    <row r="18" spans="1:12" ht="30" customHeight="1">
      <c r="A18" s="10" t="s">
        <v>40</v>
      </c>
      <c r="B18" s="30">
        <f>SUM(B19:B28)</f>
        <v>15797286</v>
      </c>
      <c r="C18" s="31">
        <v>100</v>
      </c>
      <c r="D18" s="30">
        <f>SUM(D19:D28)</f>
        <v>15813029</v>
      </c>
      <c r="E18" s="31">
        <v>100</v>
      </c>
      <c r="F18" s="30">
        <f>SUM(F19:F28)</f>
        <v>17474701</v>
      </c>
      <c r="G18" s="32">
        <f>SUM(G19:G28)</f>
        <v>100.00000000000001</v>
      </c>
      <c r="H18" s="30">
        <f>SUM(B18-D18)</f>
        <v>-15743</v>
      </c>
      <c r="I18" s="41">
        <f>H18/D18*100</f>
        <v>-0.09955714366931218</v>
      </c>
      <c r="J18" s="8"/>
      <c r="K18" s="8"/>
      <c r="L18" s="8"/>
    </row>
    <row r="19" spans="1:12" ht="30" customHeight="1">
      <c r="A19" s="10" t="s">
        <v>41</v>
      </c>
      <c r="B19" s="30">
        <v>1641787</v>
      </c>
      <c r="C19" s="31">
        <f>B19/B$18*100</f>
        <v>10.39284216288798</v>
      </c>
      <c r="D19" s="30">
        <v>1627676</v>
      </c>
      <c r="E19" s="31">
        <f>D19/D$18*100</f>
        <v>10.293258805760743</v>
      </c>
      <c r="F19" s="30">
        <v>1496658</v>
      </c>
      <c r="G19" s="31">
        <f>F19/F$18*100</f>
        <v>8.564713067193539</v>
      </c>
      <c r="H19" s="30">
        <f t="shared" si="4"/>
        <v>14111</v>
      </c>
      <c r="I19" s="41">
        <f aca="true" t="shared" si="5" ref="I19:I28">H19/D19*100</f>
        <v>0.8669415780536175</v>
      </c>
      <c r="J19" s="8"/>
      <c r="K19" s="8"/>
      <c r="L19" s="8"/>
    </row>
    <row r="20" spans="1:12" ht="30" customHeight="1">
      <c r="A20" s="10" t="s">
        <v>42</v>
      </c>
      <c r="B20" s="30">
        <v>5920756</v>
      </c>
      <c r="C20" s="31">
        <f aca="true" t="shared" si="6" ref="C20:E28">B20/B$18*100</f>
        <v>37.47957718813219</v>
      </c>
      <c r="D20" s="30">
        <v>5880900</v>
      </c>
      <c r="E20" s="31">
        <f t="shared" si="6"/>
        <v>37.19021826874535</v>
      </c>
      <c r="F20" s="30">
        <v>5819050</v>
      </c>
      <c r="G20" s="31">
        <f aca="true" t="shared" si="7" ref="G20:G28">F20/F$18*100</f>
        <v>33.299854458167836</v>
      </c>
      <c r="H20" s="30">
        <f t="shared" si="4"/>
        <v>39856</v>
      </c>
      <c r="I20" s="41">
        <f t="shared" si="5"/>
        <v>0.6777193966909827</v>
      </c>
      <c r="J20" s="8"/>
      <c r="K20" s="8"/>
      <c r="L20" s="8"/>
    </row>
    <row r="21" spans="1:12" ht="30" customHeight="1">
      <c r="A21" s="10" t="s">
        <v>43</v>
      </c>
      <c r="B21" s="30">
        <v>1718160</v>
      </c>
      <c r="C21" s="31">
        <f t="shared" si="6"/>
        <v>10.876298624966338</v>
      </c>
      <c r="D21" s="30">
        <v>1759355</v>
      </c>
      <c r="E21" s="31">
        <f t="shared" si="6"/>
        <v>11.125983516504016</v>
      </c>
      <c r="F21" s="30">
        <v>4429665</v>
      </c>
      <c r="G21" s="31">
        <f t="shared" si="7"/>
        <v>25.34901741666424</v>
      </c>
      <c r="H21" s="30">
        <f t="shared" si="4"/>
        <v>-41195</v>
      </c>
      <c r="I21" s="41">
        <f t="shared" si="5"/>
        <v>-2.3414831003407497</v>
      </c>
      <c r="J21" s="8"/>
      <c r="K21" s="8"/>
      <c r="L21" s="8"/>
    </row>
    <row r="22" spans="1:12" ht="30" customHeight="1">
      <c r="A22" s="10" t="s">
        <v>44</v>
      </c>
      <c r="B22" s="30">
        <v>1644742</v>
      </c>
      <c r="C22" s="31">
        <f t="shared" si="6"/>
        <v>10.411547907659582</v>
      </c>
      <c r="D22" s="30">
        <v>1664582</v>
      </c>
      <c r="E22" s="31">
        <f t="shared" si="6"/>
        <v>10.526648626268882</v>
      </c>
      <c r="F22" s="30">
        <v>1612947</v>
      </c>
      <c r="G22" s="31">
        <f t="shared" si="7"/>
        <v>9.230183680968276</v>
      </c>
      <c r="H22" s="30">
        <f t="shared" si="4"/>
        <v>-19840</v>
      </c>
      <c r="I22" s="41">
        <f t="shared" si="5"/>
        <v>-1.191890817033946</v>
      </c>
      <c r="J22" s="8"/>
      <c r="K22" s="8"/>
      <c r="L22" s="8"/>
    </row>
    <row r="23" spans="1:12" ht="30" customHeight="1">
      <c r="A23" s="10" t="s">
        <v>45</v>
      </c>
      <c r="B23" s="30">
        <v>540272</v>
      </c>
      <c r="C23" s="31">
        <f t="shared" si="6"/>
        <v>3.4200305039739103</v>
      </c>
      <c r="D23" s="30">
        <v>147487</v>
      </c>
      <c r="E23" s="31">
        <f t="shared" si="6"/>
        <v>0.9326929078546558</v>
      </c>
      <c r="F23" s="30">
        <v>362639</v>
      </c>
      <c r="G23" s="31">
        <f t="shared" si="7"/>
        <v>2.0752229179772517</v>
      </c>
      <c r="H23" s="30">
        <f t="shared" si="4"/>
        <v>392785</v>
      </c>
      <c r="I23" s="41">
        <f t="shared" si="5"/>
        <v>266.3183873832948</v>
      </c>
      <c r="J23" s="8"/>
      <c r="K23" s="8"/>
      <c r="L23" s="8"/>
    </row>
    <row r="24" spans="1:12" ht="30" customHeight="1">
      <c r="A24" s="10" t="s">
        <v>46</v>
      </c>
      <c r="B24" s="30">
        <v>1808903</v>
      </c>
      <c r="C24" s="31">
        <f t="shared" si="6"/>
        <v>11.450720079385789</v>
      </c>
      <c r="D24" s="30">
        <v>2227073</v>
      </c>
      <c r="E24" s="31">
        <f t="shared" si="6"/>
        <v>14.0837849598581</v>
      </c>
      <c r="F24" s="40">
        <v>1730137</v>
      </c>
      <c r="G24" s="31">
        <f t="shared" si="7"/>
        <v>9.900810320016348</v>
      </c>
      <c r="H24" s="30">
        <f t="shared" si="4"/>
        <v>-418170</v>
      </c>
      <c r="I24" s="41">
        <f t="shared" si="5"/>
        <v>-18.776663360383786</v>
      </c>
      <c r="J24" s="8"/>
      <c r="K24" s="8"/>
      <c r="L24" s="8"/>
    </row>
    <row r="25" spans="1:12" ht="30" customHeight="1">
      <c r="A25" s="10" t="s">
        <v>47</v>
      </c>
      <c r="B25" s="30">
        <v>1567709</v>
      </c>
      <c r="C25" s="31">
        <f t="shared" si="6"/>
        <v>9.923913512738833</v>
      </c>
      <c r="D25" s="30">
        <v>1601323</v>
      </c>
      <c r="E25" s="31">
        <f t="shared" si="6"/>
        <v>10.126605092547418</v>
      </c>
      <c r="F25" s="30">
        <v>1494683</v>
      </c>
      <c r="G25" s="31">
        <f t="shared" si="7"/>
        <v>8.553411014013916</v>
      </c>
      <c r="H25" s="30">
        <f t="shared" si="4"/>
        <v>-33614</v>
      </c>
      <c r="I25" s="41">
        <f t="shared" si="5"/>
        <v>-2.0991392742126354</v>
      </c>
      <c r="J25" s="8"/>
      <c r="K25" s="8"/>
      <c r="L25" s="8"/>
    </row>
    <row r="26" spans="1:12" ht="30" customHeight="1">
      <c r="A26" s="10" t="s">
        <v>48</v>
      </c>
      <c r="B26" s="30">
        <v>550036</v>
      </c>
      <c r="C26" s="31">
        <f t="shared" si="6"/>
        <v>3.481838589236151</v>
      </c>
      <c r="D26" s="30">
        <v>675293</v>
      </c>
      <c r="E26" s="31">
        <f t="shared" si="6"/>
        <v>4.270484800856306</v>
      </c>
      <c r="F26" s="30">
        <v>385392</v>
      </c>
      <c r="G26" s="31">
        <f t="shared" si="7"/>
        <v>2.2054282931650735</v>
      </c>
      <c r="H26" s="30">
        <f t="shared" si="4"/>
        <v>-125257</v>
      </c>
      <c r="I26" s="41">
        <f t="shared" si="5"/>
        <v>-18.548541151766713</v>
      </c>
      <c r="J26" s="8"/>
      <c r="K26" s="8"/>
      <c r="L26" s="8"/>
    </row>
    <row r="27" spans="1:12" ht="30" customHeight="1">
      <c r="A27" s="10" t="s">
        <v>49</v>
      </c>
      <c r="B27" s="40">
        <v>26000</v>
      </c>
      <c r="C27" s="31">
        <v>0.17</v>
      </c>
      <c r="D27" s="40">
        <v>7000</v>
      </c>
      <c r="E27" s="31">
        <f t="shared" si="6"/>
        <v>0.044267293761366025</v>
      </c>
      <c r="F27" s="40">
        <v>0</v>
      </c>
      <c r="G27" s="40">
        <f t="shared" si="7"/>
        <v>0</v>
      </c>
      <c r="H27" s="30">
        <f t="shared" si="4"/>
        <v>19000</v>
      </c>
      <c r="I27" s="43">
        <v>0</v>
      </c>
      <c r="J27" s="8"/>
      <c r="K27" s="8"/>
      <c r="L27" s="8"/>
    </row>
    <row r="28" spans="1:12" ht="30" customHeight="1">
      <c r="A28" s="10" t="s">
        <v>50</v>
      </c>
      <c r="B28" s="30">
        <v>378921</v>
      </c>
      <c r="C28" s="31">
        <f t="shared" si="6"/>
        <v>2.3986461978342355</v>
      </c>
      <c r="D28" s="30">
        <v>222340</v>
      </c>
      <c r="E28" s="31">
        <f t="shared" si="6"/>
        <v>1.4060557278431602</v>
      </c>
      <c r="F28" s="30">
        <v>143530</v>
      </c>
      <c r="G28" s="31">
        <f t="shared" si="7"/>
        <v>0.8213588318335175</v>
      </c>
      <c r="H28" s="30">
        <f t="shared" si="4"/>
        <v>156581</v>
      </c>
      <c r="I28" s="41">
        <f t="shared" si="5"/>
        <v>70.42412521363677</v>
      </c>
      <c r="J28" s="8"/>
      <c r="K28" s="8"/>
      <c r="L28" s="8"/>
    </row>
    <row r="29" spans="1:12" ht="30" customHeight="1" thickBot="1">
      <c r="A29" s="12" t="s">
        <v>70</v>
      </c>
      <c r="B29" s="44">
        <f>B6-B18</f>
        <v>-1443036</v>
      </c>
      <c r="C29" s="62">
        <v>0</v>
      </c>
      <c r="D29" s="44">
        <f>D6-D18</f>
        <v>1333784</v>
      </c>
      <c r="E29" s="63">
        <v>0</v>
      </c>
      <c r="F29" s="44">
        <f>F6-F18</f>
        <v>-3607474</v>
      </c>
      <c r="G29" s="63">
        <v>0</v>
      </c>
      <c r="H29" s="44">
        <f>SUM(B29-D29)</f>
        <v>-2776820</v>
      </c>
      <c r="I29" s="64">
        <v>0</v>
      </c>
      <c r="J29" s="8"/>
      <c r="K29" s="8"/>
      <c r="L29" s="8"/>
    </row>
    <row r="30" spans="1:12" ht="15.75">
      <c r="A30" s="2"/>
      <c r="B30" s="7"/>
      <c r="D30" s="7"/>
      <c r="E30" s="8"/>
      <c r="F30" s="7"/>
      <c r="G30" s="8"/>
      <c r="H30" s="7"/>
      <c r="I30" s="8"/>
      <c r="J30" s="8"/>
      <c r="K30" s="8"/>
      <c r="L30" s="8"/>
    </row>
    <row r="31" spans="1:8" ht="15.75">
      <c r="A31" s="2"/>
      <c r="B31" s="4"/>
      <c r="F31" s="4"/>
      <c r="H31" s="4"/>
    </row>
    <row r="32" spans="2:8" ht="15.75">
      <c r="B32" s="4"/>
      <c r="F32" s="4"/>
      <c r="H32" s="4"/>
    </row>
    <row r="33" spans="2:8" ht="15.75">
      <c r="B33" s="4"/>
      <c r="F33" s="4"/>
      <c r="H33" s="4"/>
    </row>
    <row r="34" spans="2:8" ht="15.75">
      <c r="B34" s="4"/>
      <c r="F34" s="4"/>
      <c r="H34" s="4"/>
    </row>
    <row r="35" spans="2:8" ht="15.75">
      <c r="B35" s="4"/>
      <c r="F35" s="4"/>
      <c r="H35" s="4"/>
    </row>
    <row r="36" spans="2:8" ht="15.75">
      <c r="B36" s="4"/>
      <c r="F36" s="4"/>
      <c r="H36" s="4"/>
    </row>
    <row r="37" spans="2:8" ht="15.75">
      <c r="B37" s="4"/>
      <c r="F37" s="4"/>
      <c r="H37" s="4"/>
    </row>
    <row r="38" spans="2:8" ht="15.75">
      <c r="B38" s="4"/>
      <c r="F38" s="4"/>
      <c r="H38" s="4"/>
    </row>
    <row r="39" spans="2:8" ht="15.75">
      <c r="B39" s="4"/>
      <c r="H39" s="4"/>
    </row>
    <row r="40" spans="2:8" ht="15.75">
      <c r="B40" s="4"/>
      <c r="H40" s="4"/>
    </row>
    <row r="41" spans="2:8" ht="15.75">
      <c r="B41" s="4"/>
      <c r="H41" s="4"/>
    </row>
    <row r="42" spans="2:8" ht="15.75">
      <c r="B42" s="4"/>
      <c r="H42" s="4"/>
    </row>
    <row r="43" ht="15.75">
      <c r="H43" s="4"/>
    </row>
    <row r="44" ht="15.75">
      <c r="H44" s="4"/>
    </row>
    <row r="45" ht="15.75">
      <c r="H45" s="4"/>
    </row>
    <row r="46" ht="15.75">
      <c r="H46" s="4"/>
    </row>
    <row r="47" ht="15.75">
      <c r="H47" s="4"/>
    </row>
    <row r="48" ht="15.75">
      <c r="H48" s="4"/>
    </row>
    <row r="49" ht="15.75">
      <c r="H49" s="4"/>
    </row>
    <row r="50" ht="15.75">
      <c r="H50" s="4"/>
    </row>
    <row r="51" ht="15.75">
      <c r="H51" s="4"/>
    </row>
    <row r="52" ht="15.75">
      <c r="H52" s="4"/>
    </row>
    <row r="53" ht="15.75">
      <c r="H53" s="4"/>
    </row>
    <row r="54" ht="15.75">
      <c r="H54" s="4"/>
    </row>
    <row r="55" ht="15.75">
      <c r="H55" s="4"/>
    </row>
    <row r="56" ht="15.75">
      <c r="H56" s="4"/>
    </row>
    <row r="57" ht="15.75">
      <c r="H57" s="4"/>
    </row>
    <row r="58" ht="15.75">
      <c r="H58" s="4"/>
    </row>
    <row r="59" ht="15.75">
      <c r="H59" s="4"/>
    </row>
    <row r="60" ht="15.75">
      <c r="H60" s="4"/>
    </row>
    <row r="61" ht="15.75">
      <c r="H61" s="4"/>
    </row>
    <row r="62" ht="15.75">
      <c r="H62" s="4"/>
    </row>
    <row r="63" ht="15.75">
      <c r="H63" s="4"/>
    </row>
    <row r="64" ht="15.75">
      <c r="H64" s="4"/>
    </row>
    <row r="65" ht="15.75">
      <c r="H65" s="4"/>
    </row>
    <row r="66" ht="15.75">
      <c r="H66" s="4"/>
    </row>
    <row r="67" ht="15.75">
      <c r="H67" s="4"/>
    </row>
    <row r="68" ht="15.75">
      <c r="H68" s="4"/>
    </row>
    <row r="69" ht="15.75">
      <c r="H69" s="4"/>
    </row>
    <row r="70" ht="15.75">
      <c r="H70" s="4"/>
    </row>
    <row r="71" ht="15.75">
      <c r="H71" s="4"/>
    </row>
    <row r="72" ht="15.75">
      <c r="H72" s="4"/>
    </row>
    <row r="73" ht="15.75">
      <c r="H73" s="4"/>
    </row>
    <row r="74" ht="15.75">
      <c r="H74" s="4"/>
    </row>
    <row r="75" ht="15.75">
      <c r="H75" s="4"/>
    </row>
    <row r="76" ht="15.75">
      <c r="H76" s="4"/>
    </row>
    <row r="77" ht="15.75">
      <c r="H77" s="4"/>
    </row>
    <row r="78" ht="15.75">
      <c r="H78" s="4"/>
    </row>
    <row r="79" ht="15.75">
      <c r="H79" s="4"/>
    </row>
    <row r="80" ht="15.75">
      <c r="H80" s="4"/>
    </row>
    <row r="81" ht="15.75">
      <c r="H81" s="4"/>
    </row>
    <row r="82" ht="15.75">
      <c r="H82" s="4"/>
    </row>
    <row r="83" ht="15.75">
      <c r="H83" s="4"/>
    </row>
    <row r="84" ht="15.75">
      <c r="H84" s="4"/>
    </row>
    <row r="85" ht="15.75">
      <c r="H85" s="4"/>
    </row>
    <row r="86" ht="15.75">
      <c r="H86" s="4"/>
    </row>
    <row r="87" ht="15.75">
      <c r="H87" s="4"/>
    </row>
    <row r="88" ht="15.75">
      <c r="H88" s="4"/>
    </row>
    <row r="89" ht="15.75">
      <c r="H89" s="4"/>
    </row>
    <row r="90" ht="15.75">
      <c r="H90" s="4"/>
    </row>
    <row r="91" ht="15.75">
      <c r="H91" s="4"/>
    </row>
    <row r="92" ht="15.75">
      <c r="H92" s="4"/>
    </row>
    <row r="93" ht="15.75">
      <c r="H93" s="4"/>
    </row>
    <row r="94" ht="15.75">
      <c r="H94" s="4"/>
    </row>
    <row r="95" ht="15.75">
      <c r="H95" s="4"/>
    </row>
    <row r="96" ht="15.75">
      <c r="H96" s="4"/>
    </row>
    <row r="97" ht="15.75">
      <c r="H97" s="4"/>
    </row>
    <row r="98" ht="15.75">
      <c r="H98" s="4"/>
    </row>
    <row r="99" ht="15.75">
      <c r="H99" s="4"/>
    </row>
    <row r="100" ht="15.75">
      <c r="H100" s="4"/>
    </row>
    <row r="101" ht="15.75">
      <c r="H101" s="4"/>
    </row>
    <row r="102" ht="15.75">
      <c r="H102" s="4"/>
    </row>
    <row r="103" ht="15.75">
      <c r="H103" s="4"/>
    </row>
    <row r="104" ht="15.75">
      <c r="H104" s="4"/>
    </row>
    <row r="105" ht="15.75">
      <c r="H105" s="4"/>
    </row>
    <row r="106" ht="15.75">
      <c r="H106" s="4"/>
    </row>
    <row r="107" ht="15.75">
      <c r="H107" s="4"/>
    </row>
    <row r="108" ht="15.75">
      <c r="H108" s="4"/>
    </row>
    <row r="109" ht="15.75">
      <c r="H109" s="4"/>
    </row>
    <row r="110" ht="15.75">
      <c r="H110" s="4"/>
    </row>
    <row r="111" ht="15.75">
      <c r="H111" s="4"/>
    </row>
    <row r="112" ht="15.75">
      <c r="H112" s="4"/>
    </row>
    <row r="113" ht="15.75">
      <c r="H113" s="4"/>
    </row>
    <row r="114" ht="15.75">
      <c r="H114" s="4"/>
    </row>
    <row r="115" ht="15.75">
      <c r="H115" s="4"/>
    </row>
    <row r="116" ht="15.75">
      <c r="H116" s="4"/>
    </row>
    <row r="117" ht="15.75">
      <c r="H117" s="4"/>
    </row>
    <row r="118" ht="15.75">
      <c r="H118" s="4"/>
    </row>
    <row r="119" ht="15.75">
      <c r="H119" s="4"/>
    </row>
    <row r="120" ht="15.75">
      <c r="H120" s="4"/>
    </row>
    <row r="121" ht="15.75">
      <c r="H121" s="4"/>
    </row>
    <row r="122" ht="15.75">
      <c r="H122" s="4"/>
    </row>
    <row r="123" ht="15.75">
      <c r="H123" s="4"/>
    </row>
    <row r="124" ht="15.75">
      <c r="H124" s="4"/>
    </row>
    <row r="125" ht="15.75">
      <c r="H125" s="4"/>
    </row>
    <row r="126" ht="15.75">
      <c r="H126" s="4"/>
    </row>
    <row r="127" ht="15.75">
      <c r="H127" s="4"/>
    </row>
    <row r="128" ht="15.75">
      <c r="H128" s="4"/>
    </row>
    <row r="129" ht="15.75">
      <c r="H129" s="4"/>
    </row>
    <row r="130" ht="15.75">
      <c r="H130" s="4"/>
    </row>
    <row r="131" ht="15.75">
      <c r="H131" s="4"/>
    </row>
    <row r="132" ht="15.75">
      <c r="H132" s="4"/>
    </row>
    <row r="133" ht="15.75">
      <c r="H133" s="4"/>
    </row>
    <row r="134" ht="15.75">
      <c r="H134" s="4"/>
    </row>
    <row r="135" ht="15.75">
      <c r="H135" s="4"/>
    </row>
    <row r="136" ht="15.75">
      <c r="H136" s="4"/>
    </row>
    <row r="137" ht="15.75">
      <c r="H137" s="4"/>
    </row>
    <row r="138" ht="15.75">
      <c r="H138" s="4"/>
    </row>
    <row r="139" ht="15.75">
      <c r="H139" s="4"/>
    </row>
    <row r="140" ht="15.75">
      <c r="H140" s="4"/>
    </row>
  </sheetData>
  <mergeCells count="9">
    <mergeCell ref="F4:G4"/>
    <mergeCell ref="H4:I4"/>
    <mergeCell ref="H3:I3"/>
    <mergeCell ref="A1:I1"/>
    <mergeCell ref="A2:I2"/>
    <mergeCell ref="A4:A5"/>
    <mergeCell ref="B3:F3"/>
    <mergeCell ref="B4:C4"/>
    <mergeCell ref="D4:E4"/>
  </mergeCells>
  <printOptions horizontalCentered="1" verticalCentered="1"/>
  <pageMargins left="0" right="0" top="0.3937007874015748" bottom="0.3937007874015748" header="0.11811023622047245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="80" zoomScaleNormal="80" workbookViewId="0" topLeftCell="A1">
      <selection activeCell="F5" sqref="F5"/>
    </sheetView>
  </sheetViews>
  <sheetFormatPr defaultColWidth="9.00390625" defaultRowHeight="16.5"/>
  <cols>
    <col min="1" max="1" width="30.25390625" style="3" customWidth="1"/>
    <col min="2" max="2" width="14.375" style="3" customWidth="1"/>
    <col min="3" max="3" width="9.25390625" style="9" customWidth="1"/>
    <col min="4" max="4" width="14.375" style="3" customWidth="1"/>
    <col min="5" max="5" width="9.25390625" style="3" customWidth="1"/>
    <col min="6" max="6" width="14.375" style="3" customWidth="1"/>
    <col min="7" max="7" width="9.25390625" style="3" customWidth="1"/>
    <col min="8" max="8" width="12.625" style="3" customWidth="1"/>
    <col min="9" max="9" width="5.625" style="3" hidden="1" customWidth="1"/>
    <col min="10" max="16384" width="9.00390625" style="3" customWidth="1"/>
  </cols>
  <sheetData>
    <row r="1" spans="1:9" s="46" customFormat="1" ht="33.75" customHeight="1">
      <c r="A1" s="107" t="s">
        <v>2</v>
      </c>
      <c r="B1" s="107"/>
      <c r="C1" s="107"/>
      <c r="D1" s="107"/>
      <c r="E1" s="107"/>
      <c r="F1" s="107"/>
      <c r="G1" s="107"/>
      <c r="H1" s="45"/>
      <c r="I1" s="45"/>
    </row>
    <row r="2" spans="1:9" s="1" customFormat="1" ht="27.75">
      <c r="A2" s="95" t="s">
        <v>65</v>
      </c>
      <c r="B2" s="95"/>
      <c r="C2" s="95"/>
      <c r="D2" s="95"/>
      <c r="E2" s="95"/>
      <c r="F2" s="95"/>
      <c r="G2" s="95"/>
      <c r="H2" s="47"/>
      <c r="I2" s="47"/>
    </row>
    <row r="3" spans="1:7" s="6" customFormat="1" ht="21" customHeight="1" thickBot="1">
      <c r="A3" s="48" t="s">
        <v>3</v>
      </c>
      <c r="B3" s="109" t="s">
        <v>74</v>
      </c>
      <c r="C3" s="109"/>
      <c r="D3" s="109"/>
      <c r="E3" s="109"/>
      <c r="F3" s="108" t="s">
        <v>27</v>
      </c>
      <c r="G3" s="108"/>
    </row>
    <row r="4" spans="1:7" s="6" customFormat="1" ht="30" customHeight="1">
      <c r="A4" s="104" t="s">
        <v>4</v>
      </c>
      <c r="B4" s="106" t="s">
        <v>5</v>
      </c>
      <c r="C4" s="106"/>
      <c r="D4" s="102" t="s">
        <v>6</v>
      </c>
      <c r="E4" s="102"/>
      <c r="F4" s="102" t="s">
        <v>81</v>
      </c>
      <c r="G4" s="103"/>
    </row>
    <row r="5" spans="1:7" s="6" customFormat="1" ht="30" customHeight="1">
      <c r="A5" s="105"/>
      <c r="B5" s="5" t="s">
        <v>8</v>
      </c>
      <c r="C5" s="49" t="s">
        <v>9</v>
      </c>
      <c r="D5" s="5" t="s">
        <v>8</v>
      </c>
      <c r="E5" s="5" t="s">
        <v>9</v>
      </c>
      <c r="F5" s="5" t="s">
        <v>8</v>
      </c>
      <c r="G5" s="50" t="s">
        <v>9</v>
      </c>
    </row>
    <row r="6" spans="1:10" ht="32.25" customHeight="1">
      <c r="A6" s="10" t="s">
        <v>10</v>
      </c>
      <c r="B6" s="33"/>
      <c r="C6" s="35"/>
      <c r="D6" s="36"/>
      <c r="E6" s="36"/>
      <c r="F6" s="33"/>
      <c r="G6" s="51"/>
      <c r="H6" s="8"/>
      <c r="I6" s="8"/>
      <c r="J6" s="8"/>
    </row>
    <row r="7" spans="1:10" ht="32.25" customHeight="1">
      <c r="A7" s="10" t="s">
        <v>11</v>
      </c>
      <c r="B7" s="33">
        <f aca="true" t="shared" si="0" ref="B7:G7">SUM(B8:B10)</f>
        <v>14354250</v>
      </c>
      <c r="C7" s="36">
        <f t="shared" si="0"/>
        <v>97.68421390877266</v>
      </c>
      <c r="D7" s="33">
        <f>SUM(D8:D10)</f>
        <v>17145013</v>
      </c>
      <c r="E7" s="36">
        <f t="shared" si="0"/>
        <v>100</v>
      </c>
      <c r="F7" s="33">
        <f t="shared" si="0"/>
        <v>13763875</v>
      </c>
      <c r="G7" s="51">
        <f t="shared" si="0"/>
        <v>100</v>
      </c>
      <c r="H7" s="8"/>
      <c r="I7" s="8"/>
      <c r="J7" s="8"/>
    </row>
    <row r="8" spans="1:10" ht="32.25" customHeight="1">
      <c r="A8" s="10" t="s">
        <v>32</v>
      </c>
      <c r="B8" s="34">
        <v>2863068</v>
      </c>
      <c r="C8" s="35">
        <v>17.63</v>
      </c>
      <c r="D8" s="34">
        <v>3023594</v>
      </c>
      <c r="E8" s="35">
        <f>D8/D$7*100</f>
        <v>17.635413866411184</v>
      </c>
      <c r="F8" s="33">
        <v>2422005</v>
      </c>
      <c r="G8" s="52">
        <f>F8/F$7*100</f>
        <v>17.59682502202323</v>
      </c>
      <c r="H8" s="8"/>
      <c r="I8" s="8"/>
      <c r="J8" s="8"/>
    </row>
    <row r="9" spans="1:10" ht="32.25" customHeight="1">
      <c r="A9" s="10" t="s">
        <v>12</v>
      </c>
      <c r="B9" s="33">
        <v>2775152</v>
      </c>
      <c r="C9" s="35">
        <f>B9/B$7*100</f>
        <v>19.333312433599804</v>
      </c>
      <c r="D9" s="33">
        <v>2890144</v>
      </c>
      <c r="E9" s="35">
        <f>D9/D$7*100</f>
        <v>16.857053418390525</v>
      </c>
      <c r="F9" s="33">
        <v>3299149</v>
      </c>
      <c r="G9" s="52">
        <f>F9/F$7*100</f>
        <v>23.969623380043775</v>
      </c>
      <c r="H9" s="8"/>
      <c r="I9" s="8"/>
      <c r="J9" s="8"/>
    </row>
    <row r="10" spans="1:10" ht="32.25" customHeight="1">
      <c r="A10" s="10" t="s">
        <v>13</v>
      </c>
      <c r="B10" s="33">
        <v>8716030</v>
      </c>
      <c r="C10" s="35">
        <f>B10/B$7*100</f>
        <v>60.72090147517286</v>
      </c>
      <c r="D10" s="33">
        <v>11231275</v>
      </c>
      <c r="E10" s="35">
        <f>D10/D$7*100</f>
        <v>65.5075327151983</v>
      </c>
      <c r="F10" s="33">
        <v>8042721</v>
      </c>
      <c r="G10" s="52">
        <f>F10/F$7*100</f>
        <v>58.433551597933</v>
      </c>
      <c r="H10" s="8"/>
      <c r="I10" s="8"/>
      <c r="J10" s="8"/>
    </row>
    <row r="11" spans="1:10" ht="32.25" customHeight="1">
      <c r="A11" s="10" t="s">
        <v>29</v>
      </c>
      <c r="B11" s="34">
        <f aca="true" t="shared" si="1" ref="B11:G11">SUM(B12:B14)</f>
        <v>11984411</v>
      </c>
      <c r="C11" s="35">
        <f t="shared" si="1"/>
        <v>100</v>
      </c>
      <c r="D11" s="34">
        <f>SUM(D12:D14)</f>
        <v>12699450</v>
      </c>
      <c r="E11" s="35">
        <f t="shared" si="1"/>
        <v>100.00000000000001</v>
      </c>
      <c r="F11" s="34">
        <f t="shared" si="1"/>
        <v>11152746</v>
      </c>
      <c r="G11" s="52">
        <f t="shared" si="1"/>
        <v>100</v>
      </c>
      <c r="H11" s="8"/>
      <c r="I11" s="8"/>
      <c r="J11" s="8"/>
    </row>
    <row r="12" spans="1:10" ht="32.25" customHeight="1">
      <c r="A12" s="10" t="s">
        <v>79</v>
      </c>
      <c r="B12" s="33">
        <v>11354375</v>
      </c>
      <c r="C12" s="35">
        <f>B12/B$11*100</f>
        <v>94.7428705507513</v>
      </c>
      <c r="D12" s="33">
        <v>11958157</v>
      </c>
      <c r="E12" s="35">
        <f>D12/D$11*100</f>
        <v>94.16279445172823</v>
      </c>
      <c r="F12" s="33">
        <v>10767354</v>
      </c>
      <c r="G12" s="52">
        <f>F12/F$11*100</f>
        <v>96.54442054001768</v>
      </c>
      <c r="H12" s="80">
        <f>SUM(F11+F20)</f>
        <v>17474701</v>
      </c>
      <c r="I12" s="8"/>
      <c r="J12" s="8"/>
    </row>
    <row r="13" spans="1:10" ht="32.25" customHeight="1">
      <c r="A13" s="10" t="s">
        <v>14</v>
      </c>
      <c r="B13" s="34">
        <v>550036</v>
      </c>
      <c r="C13" s="35">
        <f>B13/B$11*100</f>
        <v>4.589595600484663</v>
      </c>
      <c r="D13" s="34">
        <v>675293</v>
      </c>
      <c r="E13" s="35">
        <f>D13/D$11*100</f>
        <v>5.3174980018819715</v>
      </c>
      <c r="F13" s="34">
        <v>385392</v>
      </c>
      <c r="G13" s="52">
        <f>F13/F$11*100</f>
        <v>3.4555794599823217</v>
      </c>
      <c r="H13" s="8"/>
      <c r="I13" s="8"/>
      <c r="J13" s="8"/>
    </row>
    <row r="14" spans="1:10" ht="32.25" customHeight="1">
      <c r="A14" s="10" t="s">
        <v>15</v>
      </c>
      <c r="B14" s="33">
        <v>80000</v>
      </c>
      <c r="C14" s="35">
        <f>B14/B$11*100</f>
        <v>0.6675338487640319</v>
      </c>
      <c r="D14" s="33">
        <v>66000</v>
      </c>
      <c r="E14" s="35">
        <f>D14/D$11*100</f>
        <v>0.5197075463898043</v>
      </c>
      <c r="F14" s="34">
        <v>0</v>
      </c>
      <c r="G14" s="53">
        <f>F14/F$11*100</f>
        <v>0</v>
      </c>
      <c r="H14" s="8"/>
      <c r="I14" s="8"/>
      <c r="J14" s="8"/>
    </row>
    <row r="15" spans="1:10" ht="32.25" customHeight="1">
      <c r="A15" s="10" t="s">
        <v>16</v>
      </c>
      <c r="B15" s="33">
        <f>SUM(B7-B11)</f>
        <v>2369839</v>
      </c>
      <c r="C15" s="37">
        <v>0</v>
      </c>
      <c r="D15" s="33">
        <f>SUM(D7-D11)</f>
        <v>4445563</v>
      </c>
      <c r="E15" s="37">
        <v>0</v>
      </c>
      <c r="F15" s="33">
        <f>SUM(F7-F11)</f>
        <v>2611129</v>
      </c>
      <c r="G15" s="38">
        <v>0</v>
      </c>
      <c r="H15" s="8"/>
      <c r="I15" s="8"/>
      <c r="J15" s="8"/>
    </row>
    <row r="16" spans="1:10" ht="32.25" customHeight="1">
      <c r="A16" s="10" t="s">
        <v>17</v>
      </c>
      <c r="B16" s="34"/>
      <c r="C16" s="37"/>
      <c r="D16" s="34"/>
      <c r="E16" s="37"/>
      <c r="F16" s="34"/>
      <c r="G16" s="53"/>
      <c r="H16" s="8"/>
      <c r="I16" s="8"/>
      <c r="J16" s="8"/>
    </row>
    <row r="17" spans="1:10" ht="32.25" customHeight="1">
      <c r="A17" s="10" t="s">
        <v>18</v>
      </c>
      <c r="B17" s="34">
        <f aca="true" t="shared" si="2" ref="B17:G17">SUM(B18:B19)</f>
        <v>0</v>
      </c>
      <c r="C17" s="34">
        <f t="shared" si="2"/>
        <v>0</v>
      </c>
      <c r="D17" s="33">
        <f t="shared" si="2"/>
        <v>1800</v>
      </c>
      <c r="E17" s="36">
        <f t="shared" si="2"/>
        <v>100</v>
      </c>
      <c r="F17" s="33">
        <f t="shared" si="2"/>
        <v>103352</v>
      </c>
      <c r="G17" s="51">
        <f t="shared" si="2"/>
        <v>100</v>
      </c>
      <c r="H17" s="8"/>
      <c r="I17" s="8"/>
      <c r="J17" s="8"/>
    </row>
    <row r="18" spans="1:10" ht="32.25" customHeight="1">
      <c r="A18" s="10" t="s">
        <v>19</v>
      </c>
      <c r="B18" s="34">
        <v>0</v>
      </c>
      <c r="C18" s="34">
        <f>B18/B$11*100</f>
        <v>0</v>
      </c>
      <c r="D18" s="34">
        <v>0</v>
      </c>
      <c r="E18" s="34">
        <f>D18/D$19*100</f>
        <v>0</v>
      </c>
      <c r="F18" s="33">
        <v>103062</v>
      </c>
      <c r="G18" s="52">
        <f>F18/F$17*100</f>
        <v>99.71940552674356</v>
      </c>
      <c r="H18" s="8"/>
      <c r="I18" s="8"/>
      <c r="J18" s="8"/>
    </row>
    <row r="19" spans="1:10" ht="32.25" customHeight="1">
      <c r="A19" s="10" t="s">
        <v>20</v>
      </c>
      <c r="B19" s="34">
        <v>0</v>
      </c>
      <c r="C19" s="34">
        <v>0</v>
      </c>
      <c r="D19" s="34">
        <v>1800</v>
      </c>
      <c r="E19" s="79">
        <f>D19/D$17*100</f>
        <v>100</v>
      </c>
      <c r="F19" s="34">
        <v>290</v>
      </c>
      <c r="G19" s="52">
        <f>F19/F$17*100</f>
        <v>0.280594473256444</v>
      </c>
      <c r="H19" s="8"/>
      <c r="I19" s="8"/>
      <c r="J19" s="8"/>
    </row>
    <row r="20" spans="1:10" ht="32.25" customHeight="1">
      <c r="A20" s="10" t="s">
        <v>28</v>
      </c>
      <c r="B20" s="33">
        <f aca="true" t="shared" si="3" ref="B20:G20">SUM(B21:B24)</f>
        <v>3812875</v>
      </c>
      <c r="C20" s="33">
        <f t="shared" si="3"/>
        <v>100</v>
      </c>
      <c r="D20" s="33">
        <f t="shared" si="3"/>
        <v>3113579</v>
      </c>
      <c r="E20" s="36">
        <f t="shared" si="3"/>
        <v>100</v>
      </c>
      <c r="F20" s="33">
        <f t="shared" si="3"/>
        <v>6321955</v>
      </c>
      <c r="G20" s="51">
        <f t="shared" si="3"/>
        <v>100</v>
      </c>
      <c r="H20" s="8"/>
      <c r="I20" s="8"/>
      <c r="J20" s="8"/>
    </row>
    <row r="21" spans="1:10" ht="32.25" customHeight="1">
      <c r="A21" s="10" t="s">
        <v>21</v>
      </c>
      <c r="B21" s="33">
        <v>3654902</v>
      </c>
      <c r="C21" s="35">
        <f>B21/B$20*100</f>
        <v>95.85685342425336</v>
      </c>
      <c r="D21" s="33">
        <v>2955448</v>
      </c>
      <c r="E21" s="35">
        <f>D21/D$20*100</f>
        <v>94.92124657829463</v>
      </c>
      <c r="F21" s="33">
        <v>6321955</v>
      </c>
      <c r="G21" s="52">
        <f>F21/F$20*100</f>
        <v>100</v>
      </c>
      <c r="H21" s="8"/>
      <c r="I21" s="8"/>
      <c r="J21" s="8"/>
    </row>
    <row r="22" spans="1:10" ht="32.25" customHeight="1">
      <c r="A22" s="10" t="s">
        <v>22</v>
      </c>
      <c r="B22" s="34">
        <v>0</v>
      </c>
      <c r="C22" s="37">
        <f>B22/B$20*100</f>
        <v>0</v>
      </c>
      <c r="D22" s="34">
        <v>0</v>
      </c>
      <c r="E22" s="37">
        <f>D22/D$20*100</f>
        <v>0</v>
      </c>
      <c r="F22" s="34">
        <v>0</v>
      </c>
      <c r="G22" s="53">
        <f>F22/F$20*100</f>
        <v>0</v>
      </c>
      <c r="H22" s="8"/>
      <c r="I22" s="8"/>
      <c r="J22" s="8"/>
    </row>
    <row r="23" spans="1:10" ht="32.25" customHeight="1">
      <c r="A23" s="10" t="s">
        <v>23</v>
      </c>
      <c r="B23" s="33">
        <v>157973</v>
      </c>
      <c r="C23" s="35">
        <f>B23/B$20*100</f>
        <v>4.143146575746648</v>
      </c>
      <c r="D23" s="33">
        <v>158131</v>
      </c>
      <c r="E23" s="35">
        <f>D23/D$20*100</f>
        <v>5.078753421705375</v>
      </c>
      <c r="F23" s="34">
        <v>0</v>
      </c>
      <c r="G23" s="53">
        <f>F23/F$20*100</f>
        <v>0</v>
      </c>
      <c r="H23" s="8"/>
      <c r="I23" s="8"/>
      <c r="J23" s="8"/>
    </row>
    <row r="24" spans="1:10" ht="32.25" customHeight="1">
      <c r="A24" s="10" t="s">
        <v>24</v>
      </c>
      <c r="B24" s="34">
        <v>0</v>
      </c>
      <c r="C24" s="37">
        <f>B24/B$20*100</f>
        <v>0</v>
      </c>
      <c r="D24" s="34">
        <v>0</v>
      </c>
      <c r="E24" s="37">
        <f>D24/D$20*100</f>
        <v>0</v>
      </c>
      <c r="F24" s="34">
        <v>0</v>
      </c>
      <c r="G24" s="54">
        <f>F24/F$20*100</f>
        <v>0</v>
      </c>
      <c r="H24" s="8"/>
      <c r="I24" s="8"/>
      <c r="J24" s="8"/>
    </row>
    <row r="25" spans="1:10" ht="32.25" customHeight="1">
      <c r="A25" s="10" t="s">
        <v>25</v>
      </c>
      <c r="B25" s="33">
        <f>B17-B20</f>
        <v>-3812875</v>
      </c>
      <c r="C25" s="34">
        <v>0</v>
      </c>
      <c r="D25" s="33">
        <f>D17-D20</f>
        <v>-3111779</v>
      </c>
      <c r="E25" s="34">
        <f>E17-E20</f>
        <v>0</v>
      </c>
      <c r="F25" s="33">
        <f>F17-F20</f>
        <v>-6218603</v>
      </c>
      <c r="G25" s="38">
        <f>G17-G20</f>
        <v>0</v>
      </c>
      <c r="H25" s="8"/>
      <c r="I25" s="8"/>
      <c r="J25" s="8"/>
    </row>
    <row r="26" spans="1:10" ht="32.25" customHeight="1">
      <c r="A26" s="10" t="s">
        <v>70</v>
      </c>
      <c r="B26" s="33">
        <f>B25+B15</f>
        <v>-1443036</v>
      </c>
      <c r="C26" s="34">
        <v>0</v>
      </c>
      <c r="D26" s="33">
        <f>D25+D15</f>
        <v>1333784</v>
      </c>
      <c r="E26" s="34">
        <v>0</v>
      </c>
      <c r="F26" s="33">
        <f>F25+F15</f>
        <v>-3607474</v>
      </c>
      <c r="G26" s="38">
        <v>0</v>
      </c>
      <c r="H26" s="8"/>
      <c r="I26" s="8"/>
      <c r="J26" s="8"/>
    </row>
    <row r="27" spans="1:10" ht="32.25" customHeight="1" thickBot="1">
      <c r="A27" s="55"/>
      <c r="B27" s="39"/>
      <c r="C27" s="56"/>
      <c r="D27" s="39"/>
      <c r="E27" s="57"/>
      <c r="F27" s="39"/>
      <c r="G27" s="58"/>
      <c r="H27" s="8"/>
      <c r="I27" s="8"/>
      <c r="J27" s="8"/>
    </row>
    <row r="28" spans="1:12" ht="16.5">
      <c r="A28" s="2"/>
      <c r="B28" s="59"/>
      <c r="C28" s="60"/>
      <c r="D28" s="59"/>
      <c r="E28" s="61"/>
      <c r="F28" s="59"/>
      <c r="G28" s="61"/>
      <c r="H28" s="7"/>
      <c r="I28" s="8"/>
      <c r="J28" s="8"/>
      <c r="K28" s="8"/>
      <c r="L28" s="8"/>
    </row>
    <row r="29" spans="1:8" ht="15.75">
      <c r="A29" s="2"/>
      <c r="B29" s="4"/>
      <c r="F29" s="4"/>
      <c r="H29" s="4"/>
    </row>
    <row r="30" spans="2:8" ht="15.75">
      <c r="B30" s="4"/>
      <c r="F30" s="4"/>
      <c r="H30" s="4"/>
    </row>
    <row r="31" spans="2:8" ht="15.75">
      <c r="B31" s="4"/>
      <c r="F31" s="4"/>
      <c r="H31" s="4"/>
    </row>
    <row r="32" spans="2:8" ht="15.75">
      <c r="B32" s="4"/>
      <c r="F32" s="4"/>
      <c r="H32" s="4"/>
    </row>
    <row r="33" spans="2:8" ht="15.75">
      <c r="B33" s="4"/>
      <c r="F33" s="4"/>
      <c r="H33" s="4"/>
    </row>
    <row r="34" spans="2:8" ht="15.75">
      <c r="B34" s="4"/>
      <c r="F34" s="4"/>
      <c r="H34" s="4"/>
    </row>
    <row r="35" spans="2:8" ht="15.75">
      <c r="B35" s="4"/>
      <c r="F35" s="4"/>
      <c r="H35" s="4"/>
    </row>
    <row r="36" spans="2:8" ht="15.75">
      <c r="B36" s="4"/>
      <c r="F36" s="4"/>
      <c r="H36" s="4"/>
    </row>
    <row r="37" spans="2:8" ht="15.75">
      <c r="B37" s="4"/>
      <c r="H37" s="4"/>
    </row>
    <row r="38" spans="2:8" ht="15.75">
      <c r="B38" s="4"/>
      <c r="H38" s="4"/>
    </row>
    <row r="39" spans="2:8" ht="15.75">
      <c r="B39" s="4"/>
      <c r="H39" s="4"/>
    </row>
    <row r="40" spans="2:8" ht="15.75">
      <c r="B40" s="4"/>
      <c r="H40" s="4"/>
    </row>
    <row r="41" ht="15.75">
      <c r="H41" s="4"/>
    </row>
    <row r="42" ht="15.75">
      <c r="H42" s="4"/>
    </row>
    <row r="43" ht="15.75">
      <c r="H43" s="4"/>
    </row>
    <row r="44" ht="15.75">
      <c r="H44" s="4"/>
    </row>
    <row r="45" ht="15.75">
      <c r="H45" s="4"/>
    </row>
    <row r="46" ht="15.75">
      <c r="H46" s="4"/>
    </row>
    <row r="47" ht="15.75">
      <c r="H47" s="4"/>
    </row>
    <row r="48" ht="15.75">
      <c r="H48" s="4"/>
    </row>
    <row r="49" ht="15.75">
      <c r="H49" s="4"/>
    </row>
    <row r="50" ht="15.75">
      <c r="H50" s="4"/>
    </row>
    <row r="51" ht="15.75">
      <c r="H51" s="4"/>
    </row>
    <row r="52" ht="15.75">
      <c r="H52" s="4"/>
    </row>
    <row r="53" ht="15.75">
      <c r="H53" s="4"/>
    </row>
    <row r="54" ht="15.75">
      <c r="H54" s="4"/>
    </row>
    <row r="55" ht="15.75">
      <c r="H55" s="4"/>
    </row>
    <row r="56" ht="15.75">
      <c r="H56" s="4"/>
    </row>
    <row r="57" ht="15.75">
      <c r="H57" s="4"/>
    </row>
    <row r="58" ht="15.75">
      <c r="H58" s="4"/>
    </row>
    <row r="59" ht="15.75">
      <c r="H59" s="4"/>
    </row>
    <row r="60" ht="15.75">
      <c r="H60" s="4"/>
    </row>
    <row r="61" ht="15.75">
      <c r="H61" s="4"/>
    </row>
    <row r="62" ht="15.75">
      <c r="H62" s="4"/>
    </row>
    <row r="63" ht="15.75">
      <c r="H63" s="4"/>
    </row>
    <row r="64" ht="15.75">
      <c r="H64" s="4"/>
    </row>
    <row r="65" ht="15.75">
      <c r="H65" s="4"/>
    </row>
    <row r="66" ht="15.75">
      <c r="H66" s="4"/>
    </row>
    <row r="67" ht="15.75">
      <c r="H67" s="4"/>
    </row>
    <row r="68" ht="15.75">
      <c r="H68" s="4"/>
    </row>
    <row r="69" ht="15.75">
      <c r="H69" s="4"/>
    </row>
    <row r="70" ht="15.75">
      <c r="H70" s="4"/>
    </row>
    <row r="71" ht="15.75">
      <c r="H71" s="4"/>
    </row>
    <row r="72" ht="15.75">
      <c r="H72" s="4"/>
    </row>
    <row r="73" ht="15.75">
      <c r="H73" s="4"/>
    </row>
    <row r="74" ht="15.75">
      <c r="H74" s="4"/>
    </row>
    <row r="75" ht="15.75">
      <c r="H75" s="4"/>
    </row>
    <row r="76" ht="15.75">
      <c r="H76" s="4"/>
    </row>
    <row r="77" ht="15.75">
      <c r="H77" s="4"/>
    </row>
    <row r="78" ht="15.75">
      <c r="H78" s="4"/>
    </row>
    <row r="79" ht="15.75">
      <c r="H79" s="4"/>
    </row>
    <row r="80" ht="15.75">
      <c r="H80" s="4"/>
    </row>
    <row r="81" ht="15.75">
      <c r="H81" s="4"/>
    </row>
    <row r="82" ht="15.75">
      <c r="H82" s="4"/>
    </row>
    <row r="83" ht="15.75">
      <c r="H83" s="4"/>
    </row>
    <row r="84" ht="15.75">
      <c r="H84" s="4"/>
    </row>
    <row r="85" ht="15.75">
      <c r="H85" s="4"/>
    </row>
    <row r="86" ht="15.75">
      <c r="H86" s="4"/>
    </row>
    <row r="87" ht="15.75">
      <c r="H87" s="4"/>
    </row>
    <row r="88" ht="15.75">
      <c r="H88" s="4"/>
    </row>
    <row r="89" ht="15.75">
      <c r="H89" s="4"/>
    </row>
    <row r="90" ht="15.75">
      <c r="H90" s="4"/>
    </row>
    <row r="91" ht="15.75">
      <c r="H91" s="4"/>
    </row>
    <row r="92" ht="15.75">
      <c r="H92" s="4"/>
    </row>
    <row r="93" ht="15.75">
      <c r="H93" s="4"/>
    </row>
    <row r="94" ht="15.75">
      <c r="H94" s="4"/>
    </row>
    <row r="95" ht="15.75">
      <c r="H95" s="4"/>
    </row>
    <row r="96" ht="15.75">
      <c r="H96" s="4"/>
    </row>
    <row r="97" ht="15.75">
      <c r="H97" s="4"/>
    </row>
    <row r="98" ht="15.75">
      <c r="H98" s="4"/>
    </row>
    <row r="99" ht="15.75">
      <c r="H99" s="4"/>
    </row>
    <row r="100" ht="15.75">
      <c r="H100" s="4"/>
    </row>
    <row r="101" ht="15.75">
      <c r="H101" s="4"/>
    </row>
    <row r="102" ht="15.75">
      <c r="H102" s="4"/>
    </row>
    <row r="103" ht="15.75">
      <c r="H103" s="4"/>
    </row>
    <row r="104" ht="15.75">
      <c r="H104" s="4"/>
    </row>
    <row r="105" ht="15.75">
      <c r="H105" s="4"/>
    </row>
    <row r="106" ht="15.75">
      <c r="H106" s="4"/>
    </row>
    <row r="107" ht="15.75">
      <c r="H107" s="4"/>
    </row>
    <row r="108" ht="15.75">
      <c r="H108" s="4"/>
    </row>
    <row r="109" ht="15.75">
      <c r="H109" s="4"/>
    </row>
    <row r="110" ht="15.75">
      <c r="H110" s="4"/>
    </row>
    <row r="111" ht="15.75">
      <c r="H111" s="4"/>
    </row>
    <row r="112" ht="15.75">
      <c r="H112" s="4"/>
    </row>
    <row r="113" ht="15.75">
      <c r="H113" s="4"/>
    </row>
    <row r="114" ht="15.75">
      <c r="H114" s="4"/>
    </row>
    <row r="115" ht="15.75">
      <c r="H115" s="4"/>
    </row>
    <row r="116" ht="15.75">
      <c r="H116" s="4"/>
    </row>
    <row r="117" ht="15.75">
      <c r="H117" s="4"/>
    </row>
    <row r="118" ht="15.75">
      <c r="H118" s="4"/>
    </row>
    <row r="119" ht="15.75">
      <c r="H119" s="4"/>
    </row>
    <row r="120" ht="15.75">
      <c r="H120" s="4"/>
    </row>
    <row r="121" ht="15.75">
      <c r="H121" s="4"/>
    </row>
    <row r="122" ht="15.75">
      <c r="H122" s="4"/>
    </row>
    <row r="123" ht="15.75">
      <c r="H123" s="4"/>
    </row>
    <row r="124" ht="15.75">
      <c r="H124" s="4"/>
    </row>
    <row r="125" ht="15.75">
      <c r="H125" s="4"/>
    </row>
    <row r="126" ht="15.75">
      <c r="H126" s="4"/>
    </row>
    <row r="127" ht="15.75">
      <c r="H127" s="4"/>
    </row>
    <row r="128" ht="15.75">
      <c r="H128" s="4"/>
    </row>
    <row r="129" ht="15.75">
      <c r="H129" s="4"/>
    </row>
    <row r="130" ht="15.75">
      <c r="H130" s="4"/>
    </row>
    <row r="131" ht="15.75">
      <c r="H131" s="4"/>
    </row>
    <row r="132" ht="15.75">
      <c r="H132" s="4"/>
    </row>
    <row r="133" ht="15.75">
      <c r="H133" s="4"/>
    </row>
    <row r="134" ht="15.75">
      <c r="H134" s="4"/>
    </row>
    <row r="135" ht="15.75">
      <c r="H135" s="4"/>
    </row>
    <row r="136" ht="15.75">
      <c r="H136" s="4"/>
    </row>
    <row r="137" ht="15.75">
      <c r="H137" s="4"/>
    </row>
    <row r="138" ht="15.75">
      <c r="H138" s="4"/>
    </row>
  </sheetData>
  <mergeCells count="8">
    <mergeCell ref="A1:G1"/>
    <mergeCell ref="A2:G2"/>
    <mergeCell ref="F3:G3"/>
    <mergeCell ref="B3:E3"/>
    <mergeCell ref="F4:G4"/>
    <mergeCell ref="A4:A5"/>
    <mergeCell ref="B4:C4"/>
    <mergeCell ref="D4:E4"/>
  </mergeCells>
  <printOptions horizontalCentered="1" verticalCentered="1"/>
  <pageMargins left="0.2755905511811024" right="0.2755905511811024" top="0.4330708661417323" bottom="0.4330708661417323" header="0.11811023622047245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view="pageBreakPreview" zoomScale="75" zoomScaleNormal="80" zoomScaleSheetLayoutView="75" workbookViewId="0" topLeftCell="A26">
      <selection activeCell="B14" sqref="B14"/>
    </sheetView>
  </sheetViews>
  <sheetFormatPr defaultColWidth="9.00390625" defaultRowHeight="16.5"/>
  <cols>
    <col min="1" max="1" width="31.125" style="14" customWidth="1"/>
    <col min="2" max="2" width="17.125" style="14" customWidth="1"/>
    <col min="3" max="4" width="17.25390625" style="14" customWidth="1"/>
    <col min="5" max="5" width="21.125" style="14" customWidth="1"/>
    <col min="6" max="6" width="12.625" style="14" customWidth="1"/>
    <col min="7" max="7" width="5.625" style="14" hidden="1" customWidth="1"/>
    <col min="8" max="16384" width="9.00390625" style="14" customWidth="1"/>
  </cols>
  <sheetData>
    <row r="1" spans="1:5" ht="25.5">
      <c r="A1" s="89" t="s">
        <v>68</v>
      </c>
      <c r="B1" s="90"/>
      <c r="C1" s="90"/>
      <c r="D1" s="90"/>
      <c r="E1" s="90"/>
    </row>
    <row r="2" spans="1:5" ht="8.25" customHeight="1">
      <c r="A2" s="73"/>
      <c r="B2" s="74"/>
      <c r="C2" s="74"/>
      <c r="D2" s="74"/>
      <c r="E2" s="74"/>
    </row>
    <row r="3" spans="1:7" s="29" customFormat="1" ht="36.75" customHeight="1">
      <c r="A3" s="95" t="s">
        <v>64</v>
      </c>
      <c r="B3" s="95"/>
      <c r="C3" s="95"/>
      <c r="D3" s="95"/>
      <c r="E3" s="95"/>
      <c r="F3" s="13"/>
      <c r="G3" s="13"/>
    </row>
    <row r="4" spans="1:5" ht="21" customHeight="1" thickBot="1">
      <c r="A4" s="75"/>
      <c r="B4" s="93" t="s">
        <v>72</v>
      </c>
      <c r="C4" s="94"/>
      <c r="D4" s="94"/>
      <c r="E4" s="76" t="s">
        <v>26</v>
      </c>
    </row>
    <row r="5" spans="1:5" ht="16.5">
      <c r="A5" s="100" t="s">
        <v>4</v>
      </c>
      <c r="B5" s="96" t="s">
        <v>5</v>
      </c>
      <c r="C5" s="98" t="s">
        <v>6</v>
      </c>
      <c r="D5" s="98" t="s">
        <v>7</v>
      </c>
      <c r="E5" s="91" t="s">
        <v>1</v>
      </c>
    </row>
    <row r="6" spans="1:5" ht="16.5">
      <c r="A6" s="101"/>
      <c r="B6" s="97"/>
      <c r="C6" s="99"/>
      <c r="D6" s="99"/>
      <c r="E6" s="92"/>
    </row>
    <row r="7" spans="1:8" ht="30" customHeight="1">
      <c r="A7" s="65" t="s">
        <v>30</v>
      </c>
      <c r="B7" s="82">
        <v>3000000</v>
      </c>
      <c r="C7" s="83">
        <v>0</v>
      </c>
      <c r="D7" s="66">
        <v>4329676</v>
      </c>
      <c r="E7" s="67">
        <f>B7-C7</f>
        <v>3000000</v>
      </c>
      <c r="F7" s="17"/>
      <c r="G7" s="17"/>
      <c r="H7" s="17"/>
    </row>
    <row r="8" spans="1:8" ht="23.25" customHeight="1">
      <c r="A8" s="65" t="s">
        <v>71</v>
      </c>
      <c r="B8" s="68">
        <v>-1443036</v>
      </c>
      <c r="C8" s="68">
        <v>1333784</v>
      </c>
      <c r="D8" s="68">
        <v>3607474</v>
      </c>
      <c r="E8" s="69">
        <f>B8-C8</f>
        <v>-2776820</v>
      </c>
      <c r="F8" s="17"/>
      <c r="G8" s="17"/>
      <c r="H8" s="17"/>
    </row>
    <row r="9" spans="1:8" ht="23.25" customHeight="1">
      <c r="A9" s="65" t="s">
        <v>61</v>
      </c>
      <c r="B9" s="30">
        <v>1556964</v>
      </c>
      <c r="C9" s="68">
        <v>1333784</v>
      </c>
      <c r="D9" s="40">
        <v>722202</v>
      </c>
      <c r="E9" s="69">
        <f>B9-C9</f>
        <v>223180</v>
      </c>
      <c r="F9" s="17"/>
      <c r="G9" s="17"/>
      <c r="H9" s="17"/>
    </row>
    <row r="10" spans="1:8" ht="9.75" customHeight="1">
      <c r="A10" s="65"/>
      <c r="B10" s="40"/>
      <c r="C10" s="70"/>
      <c r="D10" s="40"/>
      <c r="E10" s="43"/>
      <c r="F10" s="17"/>
      <c r="G10" s="17"/>
      <c r="H10" s="17"/>
    </row>
    <row r="11" spans="1:8" ht="23.25" customHeight="1">
      <c r="A11" s="65" t="s">
        <v>31</v>
      </c>
      <c r="B11" s="40">
        <f>SUM(B12)</f>
        <v>3000000</v>
      </c>
      <c r="C11" s="83">
        <v>0</v>
      </c>
      <c r="D11" s="40">
        <v>2000000</v>
      </c>
      <c r="E11" s="84">
        <f>B11-C11</f>
        <v>3000000</v>
      </c>
      <c r="F11" s="17"/>
      <c r="G11" s="17"/>
      <c r="H11" s="17"/>
    </row>
    <row r="12" spans="1:8" ht="23.25" customHeight="1">
      <c r="A12" s="65" t="s">
        <v>62</v>
      </c>
      <c r="B12" s="40">
        <f>SUM(B13:B14)</f>
        <v>3000000</v>
      </c>
      <c r="C12" s="83">
        <v>0</v>
      </c>
      <c r="D12" s="40">
        <v>2000000</v>
      </c>
      <c r="E12" s="84">
        <f>B12-C12</f>
        <v>3000000</v>
      </c>
      <c r="F12" s="17"/>
      <c r="G12" s="17"/>
      <c r="H12" s="17"/>
    </row>
    <row r="13" spans="1:8" ht="23.25" customHeight="1">
      <c r="A13" s="81" t="s">
        <v>75</v>
      </c>
      <c r="B13" s="40">
        <v>1450000</v>
      </c>
      <c r="C13" s="83">
        <v>0</v>
      </c>
      <c r="D13" s="40">
        <v>2000000</v>
      </c>
      <c r="E13" s="84">
        <f>B13-C13</f>
        <v>1450000</v>
      </c>
      <c r="F13" s="17"/>
      <c r="G13" s="17"/>
      <c r="H13" s="17"/>
    </row>
    <row r="14" spans="1:8" ht="23.25" customHeight="1">
      <c r="A14" s="81" t="s">
        <v>76</v>
      </c>
      <c r="B14" s="40">
        <v>1550000</v>
      </c>
      <c r="C14" s="83">
        <v>0</v>
      </c>
      <c r="D14" s="40">
        <v>0</v>
      </c>
      <c r="E14" s="84">
        <f>B14-C14</f>
        <v>1550000</v>
      </c>
      <c r="F14" s="17"/>
      <c r="G14" s="17"/>
      <c r="H14" s="17"/>
    </row>
    <row r="15" spans="1:8" ht="23.25" customHeight="1">
      <c r="A15" s="65" t="s">
        <v>63</v>
      </c>
      <c r="B15" s="83">
        <v>0</v>
      </c>
      <c r="C15" s="83">
        <v>0</v>
      </c>
      <c r="D15" s="83">
        <v>0</v>
      </c>
      <c r="E15" s="84">
        <f>B15-C15</f>
        <v>0</v>
      </c>
      <c r="F15" s="17"/>
      <c r="G15" s="17"/>
      <c r="H15" s="17"/>
    </row>
    <row r="16" spans="1:8" ht="23.25" customHeight="1">
      <c r="A16" s="65" t="s">
        <v>69</v>
      </c>
      <c r="B16" s="68"/>
      <c r="C16" s="71"/>
      <c r="D16" s="32"/>
      <c r="E16" s="72"/>
      <c r="F16" s="17"/>
      <c r="G16" s="17"/>
      <c r="H16" s="17"/>
    </row>
    <row r="17" spans="1:8" ht="29.25" customHeight="1">
      <c r="A17" s="16"/>
      <c r="B17" s="18"/>
      <c r="C17" s="19"/>
      <c r="D17" s="20"/>
      <c r="E17" s="21"/>
      <c r="F17" s="17"/>
      <c r="G17" s="17"/>
      <c r="H17" s="17"/>
    </row>
    <row r="18" spans="1:8" ht="23.25" customHeight="1">
      <c r="A18" s="16"/>
      <c r="B18" s="18"/>
      <c r="C18" s="19"/>
      <c r="D18" s="20"/>
      <c r="E18" s="21"/>
      <c r="F18" s="17"/>
      <c r="G18" s="17"/>
      <c r="H18" s="17"/>
    </row>
    <row r="19" spans="1:8" ht="23.25" customHeight="1">
      <c r="A19" s="16"/>
      <c r="B19" s="18"/>
      <c r="C19" s="19"/>
      <c r="D19" s="20"/>
      <c r="E19" s="21"/>
      <c r="F19" s="17"/>
      <c r="G19" s="17"/>
      <c r="H19" s="17"/>
    </row>
    <row r="20" spans="1:8" ht="23.25" customHeight="1">
      <c r="A20" s="16"/>
      <c r="B20" s="18"/>
      <c r="C20" s="19"/>
      <c r="D20" s="20"/>
      <c r="E20" s="21"/>
      <c r="F20" s="17"/>
      <c r="G20" s="17"/>
      <c r="H20" s="17"/>
    </row>
    <row r="21" spans="1:8" ht="30" customHeight="1">
      <c r="A21" s="16"/>
      <c r="B21" s="18"/>
      <c r="C21" s="19"/>
      <c r="D21" s="20"/>
      <c r="E21" s="21"/>
      <c r="F21" s="17"/>
      <c r="G21" s="17"/>
      <c r="H21" s="17"/>
    </row>
    <row r="22" spans="1:8" ht="23.25" customHeight="1">
      <c r="A22" s="16"/>
      <c r="B22" s="18"/>
      <c r="C22" s="19"/>
      <c r="D22" s="20"/>
      <c r="E22" s="21"/>
      <c r="F22" s="17"/>
      <c r="G22" s="17"/>
      <c r="H22" s="17"/>
    </row>
    <row r="23" spans="1:8" ht="23.25" customHeight="1">
      <c r="A23" s="16"/>
      <c r="B23" s="18"/>
      <c r="C23" s="19"/>
      <c r="D23" s="20"/>
      <c r="E23" s="21"/>
      <c r="F23" s="17"/>
      <c r="G23" s="17"/>
      <c r="H23" s="17"/>
    </row>
    <row r="24" spans="1:8" ht="23.25" customHeight="1">
      <c r="A24" s="16"/>
      <c r="B24" s="18"/>
      <c r="C24" s="19"/>
      <c r="D24" s="20"/>
      <c r="E24" s="21"/>
      <c r="F24" s="17"/>
      <c r="G24" s="17"/>
      <c r="H24" s="17"/>
    </row>
    <row r="25" spans="1:8" ht="23.25" customHeight="1">
      <c r="A25" s="16"/>
      <c r="B25" s="18"/>
      <c r="C25" s="19"/>
      <c r="D25" s="20"/>
      <c r="E25" s="21"/>
      <c r="F25" s="17"/>
      <c r="G25" s="17"/>
      <c r="H25" s="17"/>
    </row>
    <row r="26" spans="1:8" ht="23.25" customHeight="1">
      <c r="A26" s="16"/>
      <c r="B26" s="18"/>
      <c r="C26" s="19"/>
      <c r="D26" s="20"/>
      <c r="E26" s="21"/>
      <c r="F26" s="17"/>
      <c r="G26" s="17"/>
      <c r="H26" s="17"/>
    </row>
    <row r="27" spans="1:8" ht="23.25" customHeight="1">
      <c r="A27" s="16"/>
      <c r="B27" s="18"/>
      <c r="C27" s="19"/>
      <c r="D27" s="20"/>
      <c r="E27" s="21"/>
      <c r="F27" s="17"/>
      <c r="G27" s="17"/>
      <c r="H27" s="17"/>
    </row>
    <row r="28" spans="1:8" ht="23.25" customHeight="1">
      <c r="A28" s="16"/>
      <c r="B28" s="18"/>
      <c r="C28" s="19"/>
      <c r="D28" s="20"/>
      <c r="E28" s="21"/>
      <c r="F28" s="17"/>
      <c r="G28" s="17"/>
      <c r="H28" s="17"/>
    </row>
    <row r="29" spans="1:8" ht="30.75" customHeight="1">
      <c r="A29" s="16"/>
      <c r="B29" s="18"/>
      <c r="C29" s="19"/>
      <c r="D29" s="20"/>
      <c r="E29" s="21"/>
      <c r="F29" s="17"/>
      <c r="G29" s="17"/>
      <c r="H29" s="17"/>
    </row>
    <row r="30" spans="1:8" ht="21" customHeight="1">
      <c r="A30" s="16"/>
      <c r="B30" s="18"/>
      <c r="C30" s="19"/>
      <c r="D30" s="20"/>
      <c r="E30" s="21"/>
      <c r="F30" s="17"/>
      <c r="G30" s="17"/>
      <c r="H30" s="17"/>
    </row>
    <row r="31" spans="1:8" ht="21" customHeight="1">
      <c r="A31" s="16"/>
      <c r="B31" s="18"/>
      <c r="C31" s="19"/>
      <c r="D31" s="20"/>
      <c r="E31" s="21"/>
      <c r="F31" s="17"/>
      <c r="G31" s="17"/>
      <c r="H31" s="17"/>
    </row>
    <row r="32" spans="1:8" ht="21" customHeight="1">
      <c r="A32" s="16"/>
      <c r="B32" s="18"/>
      <c r="C32" s="19"/>
      <c r="D32" s="20"/>
      <c r="E32" s="21"/>
      <c r="F32" s="17"/>
      <c r="G32" s="17"/>
      <c r="H32" s="17"/>
    </row>
    <row r="33" spans="1:8" ht="21" customHeight="1">
      <c r="A33" s="16"/>
      <c r="B33" s="18"/>
      <c r="C33" s="19"/>
      <c r="D33" s="20"/>
      <c r="E33" s="21"/>
      <c r="F33" s="17"/>
      <c r="G33" s="17"/>
      <c r="H33" s="17"/>
    </row>
    <row r="34" spans="1:8" ht="23.25" customHeight="1">
      <c r="A34" s="16"/>
      <c r="B34" s="18"/>
      <c r="C34" s="19"/>
      <c r="D34" s="20"/>
      <c r="E34" s="21"/>
      <c r="F34" s="17"/>
      <c r="G34" s="17"/>
      <c r="H34" s="17"/>
    </row>
    <row r="35" spans="1:8" ht="15" customHeight="1">
      <c r="A35" s="16"/>
      <c r="B35" s="18"/>
      <c r="C35" s="19"/>
      <c r="D35" s="20"/>
      <c r="E35" s="21"/>
      <c r="F35" s="17"/>
      <c r="G35" s="17"/>
      <c r="H35" s="17"/>
    </row>
    <row r="36" spans="1:8" ht="23.25" customHeight="1" thickBot="1">
      <c r="A36" s="22"/>
      <c r="B36" s="23"/>
      <c r="C36" s="24"/>
      <c r="D36" s="25"/>
      <c r="E36" s="26"/>
      <c r="F36" s="17"/>
      <c r="G36" s="17"/>
      <c r="H36" s="17"/>
    </row>
    <row r="37" spans="1:10" ht="5.25" customHeight="1">
      <c r="A37" s="15"/>
      <c r="B37" s="27"/>
      <c r="C37" s="27"/>
      <c r="D37" s="17"/>
      <c r="E37" s="27"/>
      <c r="F37" s="27"/>
      <c r="G37" s="17"/>
      <c r="H37" s="17"/>
      <c r="I37" s="17"/>
      <c r="J37" s="17"/>
    </row>
    <row r="38" spans="1:6" ht="16.5">
      <c r="A38" s="88" t="s">
        <v>77</v>
      </c>
      <c r="B38" s="87"/>
      <c r="C38" s="87"/>
      <c r="D38" s="87"/>
      <c r="E38" s="87"/>
      <c r="F38" s="28"/>
    </row>
    <row r="39" spans="1:6" ht="16.5">
      <c r="A39" s="86" t="s">
        <v>78</v>
      </c>
      <c r="B39" s="87"/>
      <c r="C39" s="87"/>
      <c r="D39" s="87"/>
      <c r="E39" s="87"/>
      <c r="F39" s="28"/>
    </row>
    <row r="40" spans="2:6" ht="16.5">
      <c r="B40" s="28"/>
      <c r="E40" s="28"/>
      <c r="F40" s="28"/>
    </row>
    <row r="41" spans="2:6" ht="16.5">
      <c r="B41" s="28"/>
      <c r="E41" s="28"/>
      <c r="F41" s="28"/>
    </row>
    <row r="42" spans="2:6" ht="16.5">
      <c r="B42" s="28"/>
      <c r="E42" s="28"/>
      <c r="F42" s="28"/>
    </row>
    <row r="43" spans="2:6" ht="16.5">
      <c r="B43" s="28"/>
      <c r="E43" s="28"/>
      <c r="F43" s="28"/>
    </row>
    <row r="44" spans="2:6" ht="16.5">
      <c r="B44" s="28"/>
      <c r="E44" s="28"/>
      <c r="F44" s="28"/>
    </row>
    <row r="45" spans="2:6" ht="16.5">
      <c r="B45" s="28"/>
      <c r="E45" s="28"/>
      <c r="F45" s="28"/>
    </row>
    <row r="46" spans="2:6" ht="16.5">
      <c r="B46" s="28"/>
      <c r="F46" s="28"/>
    </row>
    <row r="47" spans="2:6" ht="16.5">
      <c r="B47" s="28"/>
      <c r="F47" s="28"/>
    </row>
    <row r="48" spans="2:6" ht="16.5">
      <c r="B48" s="28"/>
      <c r="F48" s="28"/>
    </row>
    <row r="49" spans="2:6" ht="16.5">
      <c r="B49" s="28"/>
      <c r="F49" s="28"/>
    </row>
    <row r="50" ht="16.5">
      <c r="F50" s="28"/>
    </row>
    <row r="51" ht="16.5">
      <c r="F51" s="28"/>
    </row>
    <row r="52" ht="16.5">
      <c r="F52" s="28"/>
    </row>
    <row r="53" ht="16.5">
      <c r="F53" s="28"/>
    </row>
    <row r="54" ht="16.5">
      <c r="F54" s="28"/>
    </row>
    <row r="55" ht="16.5">
      <c r="F55" s="28"/>
    </row>
    <row r="56" ht="16.5">
      <c r="F56" s="28"/>
    </row>
    <row r="57" ht="16.5">
      <c r="F57" s="28"/>
    </row>
    <row r="58" ht="16.5">
      <c r="F58" s="28"/>
    </row>
    <row r="59" ht="16.5">
      <c r="F59" s="28"/>
    </row>
    <row r="60" ht="16.5">
      <c r="F60" s="28"/>
    </row>
    <row r="61" ht="16.5">
      <c r="F61" s="28"/>
    </row>
    <row r="62" ht="16.5">
      <c r="F62" s="28"/>
    </row>
    <row r="63" ht="16.5">
      <c r="F63" s="28"/>
    </row>
    <row r="64" ht="16.5">
      <c r="F64" s="28"/>
    </row>
    <row r="65" ht="16.5">
      <c r="F65" s="28"/>
    </row>
    <row r="66" ht="16.5">
      <c r="F66" s="28"/>
    </row>
    <row r="67" ht="16.5">
      <c r="F67" s="28"/>
    </row>
    <row r="68" ht="16.5">
      <c r="F68" s="28"/>
    </row>
    <row r="69" ht="16.5">
      <c r="F69" s="28"/>
    </row>
    <row r="70" ht="16.5">
      <c r="F70" s="28"/>
    </row>
    <row r="71" ht="16.5">
      <c r="F71" s="28"/>
    </row>
    <row r="72" ht="16.5">
      <c r="F72" s="28"/>
    </row>
    <row r="73" ht="16.5">
      <c r="F73" s="28"/>
    </row>
    <row r="74" ht="16.5">
      <c r="F74" s="28"/>
    </row>
    <row r="75" ht="16.5">
      <c r="F75" s="28"/>
    </row>
    <row r="76" ht="16.5">
      <c r="F76" s="28"/>
    </row>
    <row r="77" ht="16.5">
      <c r="F77" s="28"/>
    </row>
    <row r="78" ht="16.5">
      <c r="F78" s="28"/>
    </row>
    <row r="79" ht="16.5">
      <c r="F79" s="28"/>
    </row>
    <row r="80" ht="16.5">
      <c r="F80" s="28"/>
    </row>
    <row r="81" ht="16.5">
      <c r="F81" s="28"/>
    </row>
    <row r="82" ht="16.5">
      <c r="F82" s="28"/>
    </row>
    <row r="83" ht="16.5">
      <c r="F83" s="28"/>
    </row>
    <row r="84" ht="16.5">
      <c r="F84" s="28"/>
    </row>
    <row r="85" ht="16.5">
      <c r="F85" s="28"/>
    </row>
    <row r="86" ht="16.5">
      <c r="F86" s="28"/>
    </row>
    <row r="87" ht="16.5">
      <c r="F87" s="28"/>
    </row>
    <row r="88" ht="16.5">
      <c r="F88" s="28"/>
    </row>
    <row r="89" ht="16.5">
      <c r="F89" s="28"/>
    </row>
    <row r="90" ht="16.5">
      <c r="F90" s="28"/>
    </row>
    <row r="91" ht="16.5">
      <c r="F91" s="28"/>
    </row>
    <row r="92" ht="16.5">
      <c r="F92" s="28"/>
    </row>
    <row r="93" ht="16.5">
      <c r="F93" s="28"/>
    </row>
    <row r="94" ht="16.5">
      <c r="F94" s="28"/>
    </row>
    <row r="95" ht="16.5">
      <c r="F95" s="28"/>
    </row>
    <row r="96" ht="16.5">
      <c r="F96" s="28"/>
    </row>
    <row r="97" ht="16.5">
      <c r="F97" s="28"/>
    </row>
    <row r="98" ht="16.5">
      <c r="F98" s="28"/>
    </row>
    <row r="99" ht="16.5">
      <c r="F99" s="28"/>
    </row>
    <row r="100" ht="16.5">
      <c r="F100" s="28"/>
    </row>
    <row r="101" ht="16.5">
      <c r="F101" s="28"/>
    </row>
    <row r="102" ht="16.5">
      <c r="F102" s="28"/>
    </row>
    <row r="103" ht="16.5">
      <c r="F103" s="28"/>
    </row>
    <row r="104" ht="16.5">
      <c r="F104" s="28"/>
    </row>
    <row r="105" ht="16.5">
      <c r="F105" s="28"/>
    </row>
    <row r="106" ht="16.5">
      <c r="F106" s="28"/>
    </row>
    <row r="107" ht="16.5">
      <c r="F107" s="28"/>
    </row>
    <row r="108" ht="16.5">
      <c r="F108" s="28"/>
    </row>
    <row r="109" ht="16.5">
      <c r="F109" s="28"/>
    </row>
    <row r="110" ht="16.5">
      <c r="F110" s="28"/>
    </row>
    <row r="111" ht="16.5">
      <c r="F111" s="28"/>
    </row>
    <row r="112" ht="16.5">
      <c r="F112" s="28"/>
    </row>
    <row r="113" ht="16.5">
      <c r="F113" s="28"/>
    </row>
    <row r="114" ht="16.5">
      <c r="F114" s="28"/>
    </row>
    <row r="115" ht="16.5">
      <c r="F115" s="28"/>
    </row>
    <row r="116" ht="16.5">
      <c r="F116" s="28"/>
    </row>
    <row r="117" ht="16.5">
      <c r="F117" s="28"/>
    </row>
    <row r="118" ht="16.5">
      <c r="F118" s="28"/>
    </row>
    <row r="119" ht="16.5">
      <c r="F119" s="28"/>
    </row>
    <row r="120" ht="16.5">
      <c r="F120" s="28"/>
    </row>
    <row r="121" ht="16.5">
      <c r="F121" s="28"/>
    </row>
    <row r="122" ht="16.5">
      <c r="F122" s="28"/>
    </row>
    <row r="123" ht="16.5">
      <c r="F123" s="28"/>
    </row>
    <row r="124" ht="16.5">
      <c r="F124" s="28"/>
    </row>
    <row r="125" ht="16.5">
      <c r="F125" s="28"/>
    </row>
    <row r="126" ht="16.5">
      <c r="F126" s="28"/>
    </row>
    <row r="127" ht="16.5">
      <c r="F127" s="28"/>
    </row>
    <row r="128" ht="16.5">
      <c r="F128" s="28"/>
    </row>
    <row r="129" ht="16.5">
      <c r="F129" s="28"/>
    </row>
    <row r="130" ht="16.5">
      <c r="F130" s="28"/>
    </row>
    <row r="131" ht="16.5">
      <c r="F131" s="28"/>
    </row>
    <row r="132" ht="16.5">
      <c r="F132" s="28"/>
    </row>
    <row r="133" ht="16.5">
      <c r="F133" s="28"/>
    </row>
    <row r="134" ht="16.5">
      <c r="F134" s="28"/>
    </row>
    <row r="135" ht="16.5">
      <c r="F135" s="28"/>
    </row>
    <row r="136" ht="16.5">
      <c r="F136" s="28"/>
    </row>
    <row r="137" ht="16.5">
      <c r="F137" s="28"/>
    </row>
    <row r="138" ht="16.5">
      <c r="F138" s="28"/>
    </row>
    <row r="139" ht="16.5">
      <c r="F139" s="28"/>
    </row>
    <row r="140" ht="16.5">
      <c r="F140" s="28"/>
    </row>
    <row r="141" ht="16.5">
      <c r="F141" s="28"/>
    </row>
    <row r="142" ht="16.5">
      <c r="F142" s="28"/>
    </row>
    <row r="143" ht="16.5">
      <c r="F143" s="28"/>
    </row>
    <row r="144" ht="16.5">
      <c r="F144" s="28"/>
    </row>
    <row r="145" ht="16.5">
      <c r="F145" s="28"/>
    </row>
    <row r="146" ht="16.5">
      <c r="F146" s="28"/>
    </row>
    <row r="147" ht="16.5">
      <c r="F147" s="28"/>
    </row>
  </sheetData>
  <mergeCells count="10">
    <mergeCell ref="A39:E39"/>
    <mergeCell ref="A38:E38"/>
    <mergeCell ref="A1:E1"/>
    <mergeCell ref="E5:E6"/>
    <mergeCell ref="B4:D4"/>
    <mergeCell ref="A3:E3"/>
    <mergeCell ref="B5:B6"/>
    <mergeCell ref="C5:C6"/>
    <mergeCell ref="D5:D6"/>
    <mergeCell ref="A5:A6"/>
  </mergeCells>
  <printOptions/>
  <pageMargins left="0.4724409448818898" right="0.2755905511811024" top="0.7874015748031497" bottom="0.4330708661417323" header="0.11811023622047245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F11" sqref="F11"/>
    </sheetView>
  </sheetViews>
  <sheetFormatPr defaultColWidth="9.00390625" defaultRowHeight="16.5"/>
  <sheetData>
    <row r="1" ht="16.5">
      <c r="A1" t="s">
        <v>82</v>
      </c>
    </row>
    <row r="2" ht="16.5">
      <c r="F2" t="s">
        <v>83</v>
      </c>
    </row>
    <row r="3" spans="4:5" ht="16.5">
      <c r="D3" s="85" t="s">
        <v>84</v>
      </c>
      <c r="E3" s="85" t="s">
        <v>85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省府資訊中心</dc:creator>
  <cp:keywords/>
  <dc:description/>
  <cp:lastModifiedBy>ppc0102_彭碧珍</cp:lastModifiedBy>
  <cp:lastPrinted>2002-12-10T08:53:18Z</cp:lastPrinted>
  <dcterms:created xsi:type="dcterms:W3CDTF">2000-03-17T00:51:22Z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