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5.寵物管理課\"/>
    </mc:Choice>
  </mc:AlternateContent>
  <xr:revisionPtr revIDLastSave="0" documentId="13_ncr:1_{3AC9E2FC-2998-4822-9307-81411E1EF62E}" xr6:coauthVersionLast="47" xr6:coauthVersionMax="47" xr10:uidLastSave="{00000000-0000-0000-0000-000000000000}"/>
  <bookViews>
    <workbookView xWindow="-120" yWindow="-120" windowWidth="29040" windowHeight="15840" xr2:uid="{58052B77-730A-42EA-B5FC-5E83376DE18D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F8" i="1"/>
  <c r="E8" i="1"/>
  <c r="D8" i="1"/>
  <c r="C8" i="1"/>
  <c r="B8" i="1"/>
  <c r="I7" i="1"/>
  <c r="F7" i="1"/>
  <c r="E7" i="1"/>
  <c r="D7" i="1"/>
  <c r="C7" i="1"/>
  <c r="B7" i="1"/>
  <c r="J6" i="1"/>
  <c r="I6" i="1"/>
  <c r="F6" i="1"/>
  <c r="E6" i="1"/>
  <c r="D6" i="1"/>
  <c r="C6" i="1"/>
  <c r="B6" i="1"/>
  <c r="B3" i="1"/>
  <c r="J2" i="1"/>
</calcChain>
</file>

<file path=xl/sharedStrings.xml><?xml version="1.0" encoding="utf-8"?>
<sst xmlns="http://schemas.openxmlformats.org/spreadsheetml/2006/main" count="56" uniqueCount="32">
  <si>
    <t>更新日期</t>
  </si>
  <si>
    <t>送件數：</t>
  </si>
  <si>
    <t>動物別：</t>
  </si>
  <si>
    <t>鄉鎮市別：</t>
  </si>
  <si>
    <t>案件編號</t>
  </si>
  <si>
    <t>受理日期</t>
  </si>
  <si>
    <t>送檢日期</t>
  </si>
  <si>
    <t>數目</t>
  </si>
  <si>
    <t>發現地點</t>
  </si>
  <si>
    <t>檢測結果</t>
  </si>
  <si>
    <t>備註</t>
  </si>
  <si>
    <t>113年苗栗縣非犬貓案件檢驗紀錄表送檢驗動物清冊</t>
    <phoneticPr fontId="3" type="noConversion"/>
  </si>
  <si>
    <t>W113-1196-1</t>
    <phoneticPr fontId="3" type="noConversion"/>
  </si>
  <si>
    <t>113/3/15</t>
    <phoneticPr fontId="3" type="noConversion"/>
  </si>
  <si>
    <t>113/3/18</t>
    <phoneticPr fontId="3" type="noConversion"/>
  </si>
  <si>
    <t>鴿子3隻</t>
    <phoneticPr fontId="2" type="noConversion"/>
  </si>
  <si>
    <t>苗栗縣頭屋鄉曲洞村3鄰21號</t>
    <phoneticPr fontId="3" type="noConversion"/>
  </si>
  <si>
    <t>113/3/20</t>
    <phoneticPr fontId="3" type="noConversion"/>
  </si>
  <si>
    <t>農業部獸醫研究所</t>
    <phoneticPr fontId="3" type="noConversion"/>
  </si>
  <si>
    <t>W113-1196-2</t>
    <phoneticPr fontId="3" type="noConversion"/>
  </si>
  <si>
    <t>W113-1196-3</t>
    <phoneticPr fontId="3" type="noConversion"/>
  </si>
  <si>
    <t>檢驗項目</t>
    <phoneticPr fontId="3" type="noConversion"/>
  </si>
  <si>
    <t>有機磷農藥</t>
    <phoneticPr fontId="3" type="noConversion"/>
  </si>
  <si>
    <t>氨基甲酸鹽農藥</t>
  </si>
  <si>
    <t>檢驗儀器</t>
    <phoneticPr fontId="3" type="noConversion"/>
  </si>
  <si>
    <t>氣相層析質譜儀</t>
    <phoneticPr fontId="3" type="noConversion"/>
  </si>
  <si>
    <t>高效液相層析儀</t>
    <phoneticPr fontId="3" type="noConversion"/>
  </si>
  <si>
    <t>未檢出</t>
    <phoneticPr fontId="3" type="noConversion"/>
  </si>
  <si>
    <t>加保扶</t>
    <phoneticPr fontId="3" type="noConversion"/>
  </si>
  <si>
    <t>檢驗日期</t>
    <phoneticPr fontId="3" type="noConversion"/>
  </si>
  <si>
    <t>動物/檢體種類</t>
    <phoneticPr fontId="3" type="noConversion"/>
  </si>
  <si>
    <t>鴿子/胃內容物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</si>
</sst>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4">
    <numFmt numFmtId="176" formatCode="[$-409]yyyy/m/d\ h:mm\ AM/PM;@"/>
    <numFmt numFmtId="177" formatCode="[$-404]e/m/d;@"/>
    <numFmt numFmtId="178" formatCode="General&quot;隻&quot;"/>
    <numFmt numFmtId="179" formatCode="&quot;陽性:&quot;General&quot;隻&quot;"/>
    <numFmt numFmtId="180" formatCode="&quot;陰性：&quot;General&quot;隻&quot;"/>
    <numFmt numFmtId="181" formatCode="&quot;受理及檢測中：&quot;General&quot;隻&quot;"/>
    <numFmt numFmtId="182" formatCode="&quot;無法檢驗：&quot;General&quot;隻&quot;"/>
    <numFmt numFmtId="183" formatCode="&quot;移送：&quot;General&quot;隻&quot;"/>
    <numFmt numFmtId="184" formatCode="&quot;白鼻心&quot;General&quot;隻&quot;"/>
    <numFmt numFmtId="185" formatCode="&quot;鼬獾&quot;General&quot;隻&quot;"/>
    <numFmt numFmtId="186" formatCode="&quot;雪貂&quot;General&quot;隻&quot;"/>
    <numFmt numFmtId="187" formatCode="&quot;松鼠&quot;General&quot;隻&quot;"/>
    <numFmt numFmtId="188" formatCode="&quot;蝙蝠&quot;General&quot;隻&quot;"/>
    <numFmt numFmtId="189" formatCode="&quot;兔子&quot;General&quot;隻&quot;"/>
    <numFmt numFmtId="190" formatCode="&quot;麝香貓&quot;General&quot;隻&quot;"/>
    <numFmt numFmtId="191" formatCode="&quot;犬&quot;General&quot;隻&quot;"/>
    <numFmt numFmtId="192" formatCode="&quot;貓&quot;General&quot;隻&quot;"/>
    <numFmt numFmtId="193" formatCode="&quot;食蟹獴&quot;General&quot;隻&quot;"/>
    <numFmt numFmtId="194" formatCode="&quot;錢鼠&quot;General&quot;隻&quot;"/>
    <numFmt numFmtId="195" formatCode="&quot;家鼠&quot;General&quot;隻&quot;"/>
    <numFmt numFmtId="196" formatCode="&quot;石虎&quot;General&quot;隻&quot;"/>
    <numFmt numFmtId="197" formatCode="&quot;穿山甲&quot;General&quot;隻&quot;"/>
    <numFmt numFmtId="198" formatCode="&quot;竹南鎮&quot;General&quot;隻&quot;"/>
    <numFmt numFmtId="199" formatCode="&quot;南庄鄉&quot;General&quot;隻&quot;"/>
    <numFmt numFmtId="200" formatCode="&quot;通霄鎮&quot;General&quot;隻&quot;"/>
    <numFmt numFmtId="201" formatCode="&quot;造橋鄉&quot;General&quot;隻&quot;"/>
    <numFmt numFmtId="202" formatCode="&quot;大湖鄉&quot;General&quot;隻&quot;"/>
    <numFmt numFmtId="203" formatCode="&quot;三義鄉&quot;General&quot;隻&quot;"/>
    <numFmt numFmtId="204" formatCode="&quot;苗栗縣&quot;General&quot;隻&quot;"/>
    <numFmt numFmtId="205" formatCode="&quot;頭份市&quot;General&quot;隻&quot;"/>
    <numFmt numFmtId="206" formatCode="&quot;獅潭鄉&quot;General&quot;隻&quot;"/>
    <numFmt numFmtId="207" formatCode="&quot;苑裡鎮&quot;General&quot;隻&quot;"/>
    <numFmt numFmtId="208" formatCode="&quot;頭屋鄉&quot;General&quot;隻&quot;"/>
    <numFmt numFmtId="209" formatCode="&quot;泰安鄉&quot;General&quot;隻&quot;"/>
    <numFmt numFmtId="210" formatCode="&quot;西湖鄉&quot;General&quot;隻&quot;"/>
    <numFmt numFmtId="211" formatCode="&quot;三灣鄉&quot;General&quot;隻&quot;"/>
    <numFmt numFmtId="212" formatCode="&quot;後龍鎮&quot;General&quot;隻&quot;"/>
    <numFmt numFmtId="213" formatCode="&quot;苗栗市&quot;General&quot;隻&quot;"/>
    <numFmt numFmtId="214" formatCode="&quot;公館鄉&quot;General&quot;隻&quot;"/>
    <numFmt numFmtId="215" formatCode="&quot;銅鑼鄉&quot;General&quot;隻&quot;"/>
    <numFmt numFmtId="216" formatCode="&quot;卓蘭鎮&quot;General&quot;隻&quot;"/>
    <numFmt numFmtId="217" formatCode="[$-404]gge&quot;年&quot;m&quot;月&quot;d&quot;日&quot;;@"/>
    <numFmt numFmtId="218" formatCode="[$-404]e&quot;年&quot;m&quot;月&quot;d&quot;日&quot;;@"/>
    <numFmt numFmtId="219" formatCode="m&quot;月&quot;d&quot;日&quot;"/>
  </numFmts>
  <fonts count="18">
    <font>
      <sz val="12"/>
      <color theme="1"/>
      <name val="新細明體"/>
      <family val="2"/>
      <charset val="136"/>
      <scheme val="minor"/>
    </font>
    <font>
      <b/>
      <sz val="20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b/>
      <sz val="12"/>
      <color rgb="FF3366FF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2"/>
      <color rgb="FF0066CC"/>
      <name val="標楷體"/>
      <family val="4"/>
      <charset val="136"/>
    </font>
    <font>
      <b/>
      <sz val="11"/>
      <color rgb="FF3366FF"/>
      <name val="標楷體"/>
      <family val="4"/>
      <charset val="136"/>
    </font>
    <font>
      <b/>
      <sz val="16"/>
      <color rgb="FF3366FF"/>
      <name val="標楷體"/>
      <family val="4"/>
      <charset val="136"/>
    </font>
    <font>
      <b/>
      <sz val="12"/>
      <name val="標楷體"/>
      <family val="4"/>
      <charset val="136"/>
    </font>
    <font>
      <sz val="12"/>
      <color rgb="FFFF0000"/>
      <name val="新細明體"/>
      <family val="1"/>
      <charset val="136"/>
    </font>
    <font>
      <b/>
      <sz val="14"/>
      <name val="標楷體"/>
      <family val="4"/>
      <charset val="136"/>
    </font>
    <font>
      <sz val="14"/>
      <color rgb="FFFF0000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4" xfId="0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4" xfId="1" applyFont="1" applyBorder="1">
      <alignment vertical="center"/>
    </xf>
    <xf numFmtId="0" fontId="5" fillId="0" borderId="4" xfId="1" applyFont="1" applyBorder="1">
      <alignment vertical="center"/>
    </xf>
    <xf numFmtId="176" fontId="5" fillId="0" borderId="4" xfId="1" applyNumberFormat="1" applyFont="1" applyBorder="1" applyAlignment="1">
      <alignment horizontal="center" vertical="center"/>
    </xf>
    <xf numFmtId="177" fontId="4" fillId="0" borderId="4" xfId="1" applyNumberFormat="1" applyBorder="1" applyAlignment="1">
      <alignment horizontal="center" vertical="center"/>
    </xf>
    <xf numFmtId="177" fontId="4" fillId="0" borderId="4" xfId="1" applyNumberFormat="1" applyBorder="1" applyAlignment="1">
      <alignment horizontal="left" vertical="center"/>
    </xf>
    <xf numFmtId="0" fontId="5" fillId="0" borderId="4" xfId="1" applyFont="1" applyBorder="1" applyAlignment="1">
      <alignment horizontal="right" vertical="center"/>
    </xf>
    <xf numFmtId="178" fontId="7" fillId="0" borderId="4" xfId="1" applyNumberFormat="1" applyFont="1" applyBorder="1" applyAlignment="1">
      <alignment horizontal="center" vertical="center"/>
    </xf>
    <xf numFmtId="179" fontId="8" fillId="0" borderId="4" xfId="1" applyNumberFormat="1" applyFont="1" applyBorder="1" applyAlignment="1">
      <alignment horizontal="center" vertical="center"/>
    </xf>
    <xf numFmtId="181" fontId="10" fillId="0" borderId="4" xfId="1" applyNumberFormat="1" applyFont="1" applyBorder="1" applyAlignment="1">
      <alignment horizontal="left" vertical="center" wrapText="1"/>
    </xf>
    <xf numFmtId="183" fontId="11" fillId="0" borderId="4" xfId="1" applyNumberFormat="1" applyFont="1" applyBorder="1" applyAlignment="1">
      <alignment horizontal="left" vertical="center"/>
    </xf>
    <xf numFmtId="184" fontId="9" fillId="0" borderId="4" xfId="1" applyNumberFormat="1" applyFont="1" applyBorder="1" applyAlignment="1" applyProtection="1">
      <alignment horizontal="center" vertical="distributed" wrapText="1"/>
      <protection locked="0"/>
    </xf>
    <xf numFmtId="185" fontId="9" fillId="0" borderId="4" xfId="1" applyNumberFormat="1" applyFont="1" applyBorder="1" applyAlignment="1" applyProtection="1">
      <alignment horizontal="center" vertical="center" wrapText="1"/>
      <protection locked="0"/>
    </xf>
    <xf numFmtId="186" fontId="9" fillId="0" borderId="4" xfId="1" applyNumberFormat="1" applyFont="1" applyBorder="1" applyAlignment="1" applyProtection="1">
      <alignment horizontal="center" vertical="center" wrapText="1"/>
      <protection locked="0"/>
    </xf>
    <xf numFmtId="187" fontId="9" fillId="0" borderId="4" xfId="1" applyNumberFormat="1" applyFont="1" applyBorder="1" applyAlignment="1" applyProtection="1">
      <alignment horizontal="center" vertical="center" wrapText="1"/>
      <protection locked="0"/>
    </xf>
    <xf numFmtId="188" fontId="9" fillId="0" borderId="4" xfId="1" applyNumberFormat="1" applyFont="1" applyBorder="1" applyAlignment="1" applyProtection="1">
      <alignment horizontal="center" vertical="center" wrapText="1"/>
      <protection locked="0"/>
    </xf>
    <xf numFmtId="189" fontId="9" fillId="0" borderId="4" xfId="1" applyNumberFormat="1" applyFont="1" applyBorder="1" applyAlignment="1" applyProtection="1">
      <alignment horizontal="center" vertical="center" wrapText="1"/>
      <protection locked="0"/>
    </xf>
    <xf numFmtId="190" fontId="9" fillId="0" borderId="4" xfId="1" applyNumberFormat="1" applyFont="1" applyBorder="1" applyAlignment="1" applyProtection="1">
      <alignment horizontal="center" vertical="center" wrapText="1"/>
      <protection locked="0"/>
    </xf>
    <xf numFmtId="0" fontId="4" fillId="0" borderId="4" xfId="1" applyBorder="1" applyAlignment="1">
      <alignment horizontal="left" vertical="center"/>
    </xf>
    <xf numFmtId="191" fontId="9" fillId="0" borderId="4" xfId="1" applyNumberFormat="1" applyFont="1" applyBorder="1" applyAlignment="1" applyProtection="1">
      <alignment horizontal="center" vertical="center" wrapText="1"/>
      <protection locked="0"/>
    </xf>
    <xf numFmtId="192" fontId="9" fillId="0" borderId="4" xfId="1" applyNumberFormat="1" applyFont="1" applyBorder="1" applyAlignment="1" applyProtection="1">
      <alignment horizontal="center" vertical="center" wrapText="1"/>
      <protection locked="0"/>
    </xf>
    <xf numFmtId="193" fontId="9" fillId="0" borderId="4" xfId="1" applyNumberFormat="1" applyFont="1" applyBorder="1" applyAlignment="1" applyProtection="1">
      <alignment horizontal="center" vertical="center" wrapText="1"/>
      <protection locked="0"/>
    </xf>
    <xf numFmtId="194" fontId="9" fillId="0" borderId="4" xfId="1" applyNumberFormat="1" applyFont="1" applyBorder="1" applyAlignment="1" applyProtection="1">
      <alignment horizontal="center" vertical="center" wrapText="1"/>
      <protection locked="0"/>
    </xf>
    <xf numFmtId="195" fontId="9" fillId="0" borderId="4" xfId="1" applyNumberFormat="1" applyFont="1" applyBorder="1" applyAlignment="1" applyProtection="1">
      <alignment horizontal="center" vertical="center" wrapText="1"/>
      <protection locked="0"/>
    </xf>
    <xf numFmtId="196" fontId="9" fillId="0" borderId="4" xfId="1" applyNumberFormat="1" applyFont="1" applyBorder="1" applyAlignment="1" applyProtection="1">
      <alignment horizontal="center" vertical="center" wrapText="1"/>
      <protection locked="0"/>
    </xf>
    <xf numFmtId="197" fontId="9" fillId="0" borderId="4" xfId="1" applyNumberFormat="1" applyFont="1" applyBorder="1" applyAlignment="1" applyProtection="1">
      <alignment horizontal="center" vertical="center" wrapText="1"/>
      <protection locked="0"/>
    </xf>
    <xf numFmtId="198" fontId="12" fillId="0" borderId="4" xfId="1" applyNumberFormat="1" applyFont="1" applyBorder="1" applyAlignment="1" applyProtection="1">
      <alignment horizontal="center" vertical="center" wrapText="1"/>
      <protection locked="0"/>
    </xf>
    <xf numFmtId="199" fontId="12" fillId="0" borderId="4" xfId="1" applyNumberFormat="1" applyFont="1" applyBorder="1" applyAlignment="1" applyProtection="1">
      <alignment horizontal="center" vertical="center" wrapText="1"/>
      <protection locked="0"/>
    </xf>
    <xf numFmtId="200" fontId="12" fillId="0" borderId="4" xfId="1" applyNumberFormat="1" applyFont="1" applyBorder="1" applyAlignment="1" applyProtection="1">
      <alignment horizontal="center" vertical="center" wrapText="1"/>
      <protection locked="0"/>
    </xf>
    <xf numFmtId="201" fontId="12" fillId="0" borderId="4" xfId="1" applyNumberFormat="1" applyFont="1" applyBorder="1" applyAlignment="1" applyProtection="1">
      <alignment horizontal="center" vertical="center" wrapText="1"/>
      <protection locked="0"/>
    </xf>
    <xf numFmtId="202" fontId="12" fillId="0" borderId="4" xfId="1" applyNumberFormat="1" applyFont="1" applyBorder="1" applyAlignment="1" applyProtection="1">
      <alignment horizontal="center" vertical="center" wrapText="1"/>
      <protection locked="0"/>
    </xf>
    <xf numFmtId="203" fontId="12" fillId="0" borderId="4" xfId="1" applyNumberFormat="1" applyFont="1" applyBorder="1" applyAlignment="1" applyProtection="1">
      <alignment horizontal="center" vertical="center" wrapText="1"/>
      <protection locked="0"/>
    </xf>
    <xf numFmtId="204" fontId="12" fillId="0" borderId="4" xfId="1" applyNumberFormat="1" applyFont="1" applyBorder="1" applyAlignment="1" applyProtection="1">
      <alignment horizontal="center" vertical="center" wrapText="1"/>
      <protection locked="0"/>
    </xf>
    <xf numFmtId="205" fontId="12" fillId="0" borderId="4" xfId="1" applyNumberFormat="1" applyFont="1" applyBorder="1" applyAlignment="1" applyProtection="1">
      <alignment horizontal="center" vertical="center" wrapText="1"/>
      <protection locked="0"/>
    </xf>
    <xf numFmtId="206" fontId="12" fillId="0" borderId="4" xfId="1" applyNumberFormat="1" applyFont="1" applyBorder="1" applyAlignment="1" applyProtection="1">
      <alignment horizontal="center" vertical="center" wrapText="1"/>
      <protection locked="0"/>
    </xf>
    <xf numFmtId="207" fontId="12" fillId="0" borderId="4" xfId="1" applyNumberFormat="1" applyFont="1" applyBorder="1" applyAlignment="1" applyProtection="1">
      <alignment horizontal="center" vertical="center" wrapText="1"/>
      <protection locked="0"/>
    </xf>
    <xf numFmtId="208" fontId="12" fillId="0" borderId="4" xfId="1" applyNumberFormat="1" applyFont="1" applyBorder="1" applyAlignment="1" applyProtection="1">
      <alignment horizontal="center" vertical="center" wrapText="1"/>
      <protection locked="0"/>
    </xf>
    <xf numFmtId="209" fontId="12" fillId="0" borderId="4" xfId="1" applyNumberFormat="1" applyFont="1" applyBorder="1" applyAlignment="1" applyProtection="1">
      <alignment horizontal="center" vertical="center" wrapText="1"/>
      <protection locked="0"/>
    </xf>
    <xf numFmtId="210" fontId="12" fillId="0" borderId="4" xfId="1" applyNumberFormat="1" applyFont="1" applyBorder="1" applyAlignment="1" applyProtection="1">
      <alignment horizontal="center" vertical="center" wrapText="1"/>
      <protection locked="0"/>
    </xf>
    <xf numFmtId="0" fontId="13" fillId="0" borderId="4" xfId="1" applyFont="1" applyBorder="1" applyAlignment="1">
      <alignment horizontal="center" vertical="center"/>
    </xf>
    <xf numFmtId="211" fontId="12" fillId="0" borderId="4" xfId="1" applyNumberFormat="1" applyFont="1" applyBorder="1" applyAlignment="1" applyProtection="1">
      <alignment horizontal="center" vertical="center" wrapText="1"/>
      <protection locked="0"/>
    </xf>
    <xf numFmtId="212" fontId="12" fillId="0" borderId="4" xfId="1" applyNumberFormat="1" applyFont="1" applyBorder="1" applyAlignment="1" applyProtection="1">
      <alignment horizontal="center" vertical="center" wrapText="1"/>
      <protection locked="0"/>
    </xf>
    <xf numFmtId="213" fontId="12" fillId="0" borderId="4" xfId="1" applyNumberFormat="1" applyFont="1" applyBorder="1" applyAlignment="1" applyProtection="1">
      <alignment horizontal="center" vertical="center" wrapText="1"/>
      <protection locked="0"/>
    </xf>
    <xf numFmtId="214" fontId="12" fillId="0" borderId="4" xfId="1" applyNumberFormat="1" applyFont="1" applyBorder="1" applyAlignment="1" applyProtection="1">
      <alignment horizontal="center" vertical="center" wrapText="1"/>
      <protection locked="0"/>
    </xf>
    <xf numFmtId="215" fontId="12" fillId="0" borderId="4" xfId="1" applyNumberFormat="1" applyFont="1" applyBorder="1" applyAlignment="1" applyProtection="1">
      <alignment horizontal="center" vertical="center" wrapText="1"/>
      <protection locked="0"/>
    </xf>
    <xf numFmtId="216" fontId="12" fillId="0" borderId="4" xfId="1" applyNumberFormat="1" applyFont="1" applyBorder="1" applyAlignment="1" applyProtection="1">
      <alignment horizontal="center" vertical="center" wrapText="1"/>
      <protection locked="0"/>
    </xf>
    <xf numFmtId="0" fontId="9" fillId="0" borderId="4" xfId="1" applyFont="1" applyBorder="1" applyAlignment="1" applyProtection="1">
      <alignment horizontal="center" vertical="center" wrapText="1"/>
      <protection locked="0"/>
    </xf>
    <xf numFmtId="217" fontId="5" fillId="0" borderId="4" xfId="1" applyNumberFormat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177" fontId="14" fillId="0" borderId="4" xfId="1" applyNumberFormat="1" applyFont="1" applyBorder="1" applyAlignment="1" applyProtection="1">
      <alignment horizontal="center" vertical="center"/>
      <protection locked="0"/>
    </xf>
    <xf numFmtId="0" fontId="9" fillId="0" borderId="4" xfId="1" applyFont="1" applyBorder="1" applyAlignment="1" applyProtection="1">
      <alignment horizontal="center" vertical="distributed" wrapText="1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4" fillId="0" borderId="4" xfId="1" applyFont="1" applyBorder="1" applyAlignment="1" applyProtection="1">
      <alignment horizontal="center" vertical="center" wrapText="1"/>
      <protection locked="0"/>
    </xf>
    <xf numFmtId="0" fontId="15" fillId="0" borderId="4" xfId="1" applyFont="1" applyBorder="1" applyAlignment="1">
      <alignment horizontal="center" vertical="center"/>
    </xf>
    <xf numFmtId="218" fontId="12" fillId="0" borderId="4" xfId="1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9" fillId="0" borderId="5" xfId="1" applyFont="1" applyBorder="1" applyAlignment="1" applyProtection="1">
      <alignment horizontal="center" vertical="distributed" wrapText="1"/>
      <protection locked="0"/>
    </xf>
    <xf numFmtId="0" fontId="0" fillId="0" borderId="6" xfId="0" applyBorder="1" applyAlignment="1">
      <alignment horizontal="center" vertical="distributed" wrapText="1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19" fontId="5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0" fontId="9" fillId="0" borderId="4" xfId="1" applyNumberFormat="1" applyFont="1" applyBorder="1" applyAlignment="1">
      <alignment horizontal="center" vertical="center"/>
    </xf>
    <xf numFmtId="182" fontId="11" fillId="0" borderId="4" xfId="1" applyNumberFormat="1" applyFont="1" applyBorder="1" applyAlignment="1">
      <alignment horizontal="left" vertical="center"/>
    </xf>
    <xf numFmtId="219" fontId="15" fillId="0" borderId="5" xfId="0" applyNumberFormat="1" applyFont="1" applyBorder="1" applyAlignment="1">
      <alignment horizontal="center" vertical="center"/>
    </xf>
    <xf numFmtId="218" fontId="16" fillId="0" borderId="5" xfId="0" applyNumberFormat="1" applyFont="1" applyBorder="1" applyAlignment="1">
      <alignment horizontal="left" vertical="center" wrapText="1"/>
    </xf>
    <xf numFmtId="0" fontId="9" fillId="0" borderId="4" xfId="1" applyFont="1" applyBorder="1" applyAlignment="1" applyProtection="1">
      <alignment horizontal="center" vertical="distributed" wrapText="1"/>
      <protection locked="0"/>
    </xf>
    <xf numFmtId="0" fontId="0" fillId="0" borderId="4" xfId="0" applyBorder="1" applyAlignment="1">
      <alignment horizontal="center" vertical="distributed" wrapText="1"/>
    </xf>
    <xf numFmtId="0" fontId="0" fillId="0" borderId="6" xfId="0" applyBorder="1" applyAlignment="1">
      <alignment vertical="center"/>
    </xf>
  </cellXfs>
  <cellStyles count="2">
    <cellStyle name="一般" xfId="0" builtinId="0"/>
    <cellStyle name="一般 2" xfId="1" xr:uid="{A62CE6E7-DA23-4717-A304-D7C104A339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1F542-07A6-4741-A30B-39B7D95E1E09}">
  <sheetPr>
    <pageSetUpPr fitToPage="1"/>
  </sheetPr>
  <dimension ref="A1:K16"/>
  <sheetViews>
    <sheetView tabSelected="1" topLeftCell="A11" zoomScaleNormal="100" workbookViewId="0">
      <selection activeCell="H25" sqref="H25"/>
    </sheetView>
  </sheetViews>
  <sheetFormatPr defaultRowHeight="16.5"/>
  <cols>
    <col min="1" max="1" width="14.625" bestFit="1" customWidth="1"/>
    <col min="2" max="3" width="12.5" bestFit="1" customWidth="1"/>
    <col min="4" max="4" width="16.875" customWidth="1"/>
    <col min="5" max="5" width="11.5" bestFit="1" customWidth="1"/>
    <col min="6" max="6" width="20.875" bestFit="1" customWidth="1"/>
    <col min="7" max="8" width="20.875" customWidth="1"/>
    <col min="9" max="9" width="12.5" bestFit="1" customWidth="1"/>
    <col min="10" max="10" width="11.875" bestFit="1" customWidth="1"/>
    <col min="11" max="11" width="15.25" bestFit="1" customWidth="1"/>
  </cols>
  <sheetData>
    <row r="1" spans="1:11" ht="27.75">
      <c r="A1" s="67" t="s">
        <v>11</v>
      </c>
      <c r="B1" s="68"/>
      <c r="C1" s="68"/>
      <c r="D1" s="68"/>
      <c r="E1" s="68"/>
      <c r="F1" s="68"/>
      <c r="G1" s="68"/>
      <c r="H1" s="68"/>
      <c r="I1" s="68"/>
      <c r="J1" s="69"/>
      <c r="K1" s="1"/>
    </row>
    <row r="2" spans="1:11" ht="19.5">
      <c r="A2" s="2"/>
      <c r="B2" s="3"/>
      <c r="C2" s="3"/>
      <c r="D2" s="4"/>
      <c r="E2" s="4"/>
      <c r="F2" s="5"/>
      <c r="G2" s="5"/>
      <c r="H2" s="5"/>
      <c r="I2" s="6" t="s">
        <v>0</v>
      </c>
      <c r="J2" s="7">
        <f ca="1">TODAY()</f>
        <v>45392</v>
      </c>
      <c r="K2" s="8"/>
    </row>
    <row r="3" spans="1:11" ht="21">
      <c r="A3" s="9" t="s">
        <v>1</v>
      </c>
      <c r="B3" s="10">
        <f>SUM(E11:E226)</f>
        <v>3</v>
      </c>
      <c r="C3" s="11"/>
      <c r="D3" s="70"/>
      <c r="E3" s="70"/>
      <c r="F3" s="12"/>
      <c r="G3" s="12"/>
      <c r="H3" s="12"/>
      <c r="I3" s="71"/>
      <c r="J3" s="71"/>
      <c r="K3" s="13"/>
    </row>
    <row r="4" spans="1:11" ht="19.5">
      <c r="A4" s="9" t="s">
        <v>2</v>
      </c>
      <c r="B4" s="14" t="s">
        <v>15</v>
      </c>
      <c r="C4" s="15"/>
      <c r="D4" s="16"/>
      <c r="E4" s="17"/>
      <c r="F4" s="18"/>
      <c r="G4" s="18"/>
      <c r="H4" s="18"/>
      <c r="I4" s="19"/>
      <c r="J4" s="20"/>
      <c r="K4" s="21"/>
    </row>
    <row r="5" spans="1:11" ht="19.5">
      <c r="A5" s="2"/>
      <c r="B5" s="22"/>
      <c r="C5" s="23"/>
      <c r="D5" s="24"/>
      <c r="E5" s="25"/>
      <c r="F5" s="26"/>
      <c r="G5" s="26"/>
      <c r="H5" s="26"/>
      <c r="I5" s="27"/>
      <c r="J5" s="28"/>
      <c r="K5" s="21"/>
    </row>
    <row r="6" spans="1:11" ht="19.5">
      <c r="A6" s="9" t="s">
        <v>3</v>
      </c>
      <c r="B6" s="29">
        <f>SUMIF(F11:F226,"*竹南*",E11:E226)</f>
        <v>0</v>
      </c>
      <c r="C6" s="30">
        <f>SUMIF(F11:F226,"*南庄*",E11:E226)</f>
        <v>0</v>
      </c>
      <c r="D6" s="31">
        <f>SUMIF(F11:F226,"*通霄*",E11:E226)</f>
        <v>0</v>
      </c>
      <c r="E6" s="32">
        <f>SUMIF(F11:F226,"*造橋*",E11:E226)</f>
        <v>0</v>
      </c>
      <c r="F6" s="33">
        <f>SUMIF(F11:F226,"*大湖*",E11:E226)</f>
        <v>0</v>
      </c>
      <c r="G6" s="33"/>
      <c r="H6" s="33"/>
      <c r="I6" s="34">
        <f>SUMIF(F11:F226,"*三義*",E11:E226)</f>
        <v>0</v>
      </c>
      <c r="J6" s="35">
        <f>SUMIF(F11:F226,"*苗栗縣*",E11:E226)</f>
        <v>3</v>
      </c>
      <c r="K6" s="21"/>
    </row>
    <row r="7" spans="1:11" ht="19.5">
      <c r="A7" s="2"/>
      <c r="B7" s="36">
        <f>SUMIF(F11:F226,"*頭份*",E11:E226)</f>
        <v>0</v>
      </c>
      <c r="C7" s="37">
        <f>SUMIF(F11:F226,"*獅潭*",E11:E226)</f>
        <v>0</v>
      </c>
      <c r="D7" s="38">
        <f>SUMIF(F11:F226,"*苑裡*",E11:E226)</f>
        <v>0</v>
      </c>
      <c r="E7" s="39">
        <f>SUMIF(F11:F226,"*頭屋*",E11:E226)</f>
        <v>3</v>
      </c>
      <c r="F7" s="40">
        <f>SUMIF(F11:F226,"*泰安*",E11:E226)</f>
        <v>0</v>
      </c>
      <c r="G7" s="40"/>
      <c r="H7" s="40"/>
      <c r="I7" s="41">
        <f>SUMIF(F11:F226,"*西湖*",E11:E226)</f>
        <v>0</v>
      </c>
      <c r="J7" s="42"/>
      <c r="K7" s="21"/>
    </row>
    <row r="8" spans="1:11" ht="19.5">
      <c r="A8" s="2"/>
      <c r="B8" s="43">
        <f>SUMIF(F11:F226,"*三灣*",E11:E226)</f>
        <v>0</v>
      </c>
      <c r="C8" s="44">
        <f>SUMIF(F11:F226,"*後龍*",E11:E226)</f>
        <v>0</v>
      </c>
      <c r="D8" s="45">
        <f>SUMIF(F11:F226,"*苗栗市*",E11:E226)</f>
        <v>0</v>
      </c>
      <c r="E8" s="46">
        <f>SUMIF(F11:F226,"*公館*",E11:E226)</f>
        <v>0</v>
      </c>
      <c r="F8" s="47">
        <f>SUMIF(F11:F226,"*銅鑼*",E11:E226)</f>
        <v>0</v>
      </c>
      <c r="G8" s="47"/>
      <c r="H8" s="47"/>
      <c r="I8" s="48">
        <f>SUMIF(F11:F226,"*卓蘭*",E11:E226)</f>
        <v>0</v>
      </c>
      <c r="J8" s="42"/>
      <c r="K8" s="21"/>
    </row>
    <row r="9" spans="1:11" ht="19.5">
      <c r="A9" s="2"/>
      <c r="B9" s="49"/>
      <c r="C9" s="49"/>
      <c r="D9" s="49"/>
      <c r="E9" s="49"/>
      <c r="F9" s="49"/>
      <c r="G9" s="49"/>
      <c r="H9" s="49"/>
      <c r="I9" s="50"/>
      <c r="J9" s="42"/>
      <c r="K9" s="21"/>
    </row>
    <row r="10" spans="1:11" ht="19.5">
      <c r="A10" s="51" t="s">
        <v>4</v>
      </c>
      <c r="B10" s="52" t="s">
        <v>5</v>
      </c>
      <c r="C10" s="52" t="s">
        <v>6</v>
      </c>
      <c r="D10" s="53" t="s">
        <v>30</v>
      </c>
      <c r="E10" s="54" t="s">
        <v>7</v>
      </c>
      <c r="F10" s="55" t="s">
        <v>8</v>
      </c>
      <c r="G10" s="55" t="s">
        <v>21</v>
      </c>
      <c r="H10" s="55" t="s">
        <v>24</v>
      </c>
      <c r="I10" s="51" t="s">
        <v>9</v>
      </c>
      <c r="J10" s="56" t="s">
        <v>29</v>
      </c>
      <c r="K10" s="57" t="s">
        <v>10</v>
      </c>
    </row>
    <row r="11" spans="1:11" ht="16.5" customHeight="1">
      <c r="A11" s="64" t="s">
        <v>12</v>
      </c>
      <c r="B11" s="66" t="s">
        <v>13</v>
      </c>
      <c r="C11" s="66" t="s">
        <v>14</v>
      </c>
      <c r="D11" s="62" t="s">
        <v>31</v>
      </c>
      <c r="E11" s="64">
        <v>1</v>
      </c>
      <c r="F11" s="60" t="s">
        <v>16</v>
      </c>
      <c r="G11" s="58" t="s">
        <v>22</v>
      </c>
      <c r="H11" s="58" t="s">
        <v>25</v>
      </c>
      <c r="I11" s="59" t="s">
        <v>27</v>
      </c>
      <c r="J11" s="72" t="s">
        <v>17</v>
      </c>
      <c r="K11" s="73" t="s">
        <v>18</v>
      </c>
    </row>
    <row r="12" spans="1:11">
      <c r="A12" s="65"/>
      <c r="B12" s="65"/>
      <c r="C12" s="65"/>
      <c r="D12" s="63"/>
      <c r="E12" s="65"/>
      <c r="F12" s="61"/>
      <c r="G12" s="59" t="s">
        <v>23</v>
      </c>
      <c r="H12" s="59" t="s">
        <v>26</v>
      </c>
      <c r="I12" s="59" t="s">
        <v>28</v>
      </c>
      <c r="J12" s="65"/>
      <c r="K12" s="61"/>
    </row>
    <row r="13" spans="1:11" ht="16.5" customHeight="1">
      <c r="A13" s="64" t="s">
        <v>19</v>
      </c>
      <c r="B13" s="66" t="s">
        <v>13</v>
      </c>
      <c r="C13" s="66" t="s">
        <v>14</v>
      </c>
      <c r="D13" s="62" t="s">
        <v>31</v>
      </c>
      <c r="E13" s="64">
        <v>1</v>
      </c>
      <c r="F13" s="60" t="s">
        <v>16</v>
      </c>
      <c r="G13" s="58" t="s">
        <v>22</v>
      </c>
      <c r="H13" s="58" t="s">
        <v>25</v>
      </c>
      <c r="I13" s="59" t="s">
        <v>27</v>
      </c>
      <c r="J13" s="72" t="s">
        <v>17</v>
      </c>
      <c r="K13" s="73" t="s">
        <v>18</v>
      </c>
    </row>
    <row r="14" spans="1:11" ht="16.5" customHeight="1">
      <c r="A14" s="65"/>
      <c r="B14" s="65"/>
      <c r="C14" s="65"/>
      <c r="D14" s="63"/>
      <c r="E14" s="65"/>
      <c r="F14" s="61"/>
      <c r="G14" s="59" t="s">
        <v>23</v>
      </c>
      <c r="H14" s="59" t="s">
        <v>26</v>
      </c>
      <c r="I14" s="59" t="s">
        <v>28</v>
      </c>
      <c r="J14" s="65"/>
      <c r="K14" s="61"/>
    </row>
    <row r="15" spans="1:11" ht="16.5" customHeight="1">
      <c r="A15" s="64" t="s">
        <v>20</v>
      </c>
      <c r="B15" s="66" t="s">
        <v>13</v>
      </c>
      <c r="C15" s="66" t="s">
        <v>14</v>
      </c>
      <c r="D15" s="74" t="s">
        <v>31</v>
      </c>
      <c r="E15" s="64">
        <v>1</v>
      </c>
      <c r="F15" s="60" t="s">
        <v>16</v>
      </c>
      <c r="G15" s="58" t="s">
        <v>22</v>
      </c>
      <c r="H15" s="58" t="s">
        <v>25</v>
      </c>
      <c r="I15" s="59" t="s">
        <v>27</v>
      </c>
      <c r="J15" s="72" t="s">
        <v>17</v>
      </c>
      <c r="K15" s="73" t="s">
        <v>18</v>
      </c>
    </row>
    <row r="16" spans="1:11" ht="16.5" customHeight="1">
      <c r="A16" s="76"/>
      <c r="B16" s="76"/>
      <c r="C16" s="76"/>
      <c r="D16" s="75"/>
      <c r="E16" s="76"/>
      <c r="F16" s="76"/>
      <c r="G16" s="59" t="s">
        <v>23</v>
      </c>
      <c r="H16" s="59" t="s">
        <v>26</v>
      </c>
      <c r="I16" s="59" t="s">
        <v>28</v>
      </c>
      <c r="J16" s="65"/>
      <c r="K16" s="61"/>
    </row>
  </sheetData>
  <mergeCells count="27">
    <mergeCell ref="K11:K12"/>
    <mergeCell ref="D13:D14"/>
    <mergeCell ref="D15:D16"/>
    <mergeCell ref="A13:A14"/>
    <mergeCell ref="B13:B14"/>
    <mergeCell ref="C13:C14"/>
    <mergeCell ref="A15:A16"/>
    <mergeCell ref="B15:B16"/>
    <mergeCell ref="K13:K14"/>
    <mergeCell ref="K15:K16"/>
    <mergeCell ref="C15:C16"/>
    <mergeCell ref="E13:E14"/>
    <mergeCell ref="E15:E16"/>
    <mergeCell ref="F15:F16"/>
    <mergeCell ref="J13:J14"/>
    <mergeCell ref="J15:J16"/>
    <mergeCell ref="A1:J1"/>
    <mergeCell ref="D3:E3"/>
    <mergeCell ref="I3:J3"/>
    <mergeCell ref="F11:F12"/>
    <mergeCell ref="F13:F14"/>
    <mergeCell ref="A11:A12"/>
    <mergeCell ref="J11:J12"/>
    <mergeCell ref="D11:D12"/>
    <mergeCell ref="E11:E12"/>
    <mergeCell ref="C11:C12"/>
    <mergeCell ref="B11:B12"/>
  </mergeCells>
  <phoneticPr fontId="3" type="noConversion"/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2024-04-10T02:21:57Z</cp:lastPrinted>
  <dcterms:created xsi:type="dcterms:W3CDTF">2024-04-10T01:31:59Z</dcterms:created>
  <dcterms:modified xsi:type="dcterms:W3CDTF">2024-04-10T02:24:59Z</dcterms:modified>
</cp:coreProperties>
</file>