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4.檢疫課\狂犬病\-----------------------野生動物送檢\"/>
    </mc:Choice>
  </mc:AlternateContent>
  <xr:revisionPtr revIDLastSave="0" documentId="13_ncr:1_{0DA444C4-8EA8-481F-BF2B-D8518F08459F}" xr6:coauthVersionLast="47" xr6:coauthVersionMax="47" xr10:uidLastSave="{00000000-0000-0000-0000-000000000000}"/>
  <bookViews>
    <workbookView xWindow="-120" yWindow="-120" windowWidth="29040" windowHeight="15990" tabRatio="500" xr2:uid="{00000000-000D-0000-FFFF-FFFF00000000}"/>
  </bookViews>
  <sheets>
    <sheet name="苗栗縣" sheetId="1" r:id="rId1"/>
    <sheet name="工作表2" sheetId="2" r:id="rId2"/>
  </sheets>
  <definedNames>
    <definedName name="_xlnm._FilterDatabase" localSheetId="0">苗栗縣!$A$10:$R$103</definedName>
    <definedName name="_xlnm.Print_Area" localSheetId="1">工作表2!$A$1:$O$37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" i="1" l="1"/>
  <c r="G8" i="1"/>
  <c r="F8" i="1"/>
  <c r="E8" i="1"/>
  <c r="D8" i="1"/>
  <c r="C8" i="1"/>
  <c r="B8" i="1"/>
  <c r="G7" i="1"/>
  <c r="F7" i="1"/>
  <c r="E7" i="1"/>
  <c r="D7" i="1"/>
  <c r="C7" i="1"/>
  <c r="B7" i="1"/>
  <c r="H6" i="1"/>
  <c r="G6" i="1"/>
  <c r="F6" i="1"/>
  <c r="E6" i="1"/>
  <c r="D6" i="1"/>
  <c r="C6" i="1"/>
  <c r="B6" i="1"/>
  <c r="H5" i="1"/>
  <c r="G5" i="1"/>
  <c r="F5" i="1"/>
  <c r="E5" i="1"/>
  <c r="D5" i="1"/>
  <c r="C5" i="1"/>
  <c r="B5" i="1"/>
  <c r="H4" i="1"/>
  <c r="G4" i="1"/>
  <c r="F4" i="1"/>
  <c r="E4" i="1"/>
  <c r="D4" i="1"/>
  <c r="C4" i="1"/>
  <c r="B4" i="1"/>
  <c r="I3" i="1"/>
  <c r="G3" i="1"/>
  <c r="F3" i="1"/>
  <c r="D3" i="1"/>
  <c r="B3" i="1"/>
  <c r="H2" i="1"/>
</calcChain>
</file>

<file path=xl/sharedStrings.xml><?xml version="1.0" encoding="utf-8"?>
<sst xmlns="http://schemas.openxmlformats.org/spreadsheetml/2006/main" count="1287" uniqueCount="625">
  <si>
    <t>112年苗栗縣動物狂犬病監測送檢驗動物清冊</t>
  </si>
  <si>
    <t>更新日期</t>
  </si>
  <si>
    <t>送件數：</t>
  </si>
  <si>
    <t>動物別：</t>
  </si>
  <si>
    <t>鄉鎮市別：</t>
  </si>
  <si>
    <t>案件編號</t>
  </si>
  <si>
    <t>受理日期</t>
  </si>
  <si>
    <t>送檢日期</t>
  </si>
  <si>
    <t>種類</t>
  </si>
  <si>
    <t>數目</t>
  </si>
  <si>
    <t>發現地點</t>
  </si>
  <si>
    <t>檢測結果</t>
  </si>
  <si>
    <t>確診日期</t>
  </si>
  <si>
    <t>備註</t>
  </si>
  <si>
    <t>W112-0026</t>
  </si>
  <si>
    <t>112/01/03</t>
  </si>
  <si>
    <t>112/01/04</t>
  </si>
  <si>
    <t>鼬獾</t>
  </si>
  <si>
    <t>苗栗縣捕捉</t>
  </si>
  <si>
    <t>陰性（－）</t>
  </si>
  <si>
    <t>家衛所飼養送家衛所檢驗(編號FB-117)</t>
  </si>
  <si>
    <t xml:space="preserve"> </t>
  </si>
  <si>
    <t>112/01/12</t>
  </si>
  <si>
    <t>苗栗縣公館鄉忠義村
忠義156-2號旁電線桿下</t>
  </si>
  <si>
    <t>112/01/31</t>
  </si>
  <si>
    <t>中興大學(編號R2023-003)</t>
  </si>
  <si>
    <t>112/01/06</t>
  </si>
  <si>
    <t>石虎</t>
  </si>
  <si>
    <t>苗栗縣後龍鎮台6甲線東向4k處發現之路死石虎
24.592741
120.792121</t>
  </si>
  <si>
    <t>特生中心送淡水(編號11201008)</t>
  </si>
  <si>
    <t>穿山甲</t>
  </si>
  <si>
    <t>苗栗縣三義鄉130線</t>
  </si>
  <si>
    <t>112/02/24</t>
  </si>
  <si>
    <t>中興大學(編號R2023-009)</t>
  </si>
  <si>
    <t>苗栗縣通霄鎮台61縣南下110.3K處</t>
  </si>
  <si>
    <t>112/02/01</t>
  </si>
  <si>
    <t>特生中心送淡水(編號11201023)</t>
  </si>
  <si>
    <t>112/2/2</t>
  </si>
  <si>
    <t>苗栗縣後龍鎮苗29線2K處</t>
  </si>
  <si>
    <t>特生中心送淡水(編號11201031)</t>
  </si>
  <si>
    <t>112/3/1</t>
  </si>
  <si>
    <t>112/3/2</t>
  </si>
  <si>
    <t>白鼻心</t>
  </si>
  <si>
    <t>苗栗縣公館鄉五谷萊爾富</t>
  </si>
  <si>
    <t>112/3/27</t>
  </si>
  <si>
    <t>中興大學(編號R2023-015)</t>
  </si>
  <si>
    <t>112/3/8</t>
  </si>
  <si>
    <t>客家圓樓(苗栗縣後龍鎮新港三路295號)</t>
  </si>
  <si>
    <t>中興大學(編號R2023-016)</t>
  </si>
  <si>
    <t>112/3/7</t>
  </si>
  <si>
    <t>大安溪北岸主動捕抓個體，於圈養期間死亡個體
GPS：120.856304/24.302169</t>
  </si>
  <si>
    <t>特生中心送淡水[編號11203015(71)]</t>
  </si>
  <si>
    <t>大安溪北岸主動捕抓個體，於圈養期間死亡個體GPS：120.873729/24.316468</t>
  </si>
  <si>
    <t>陽性(+)</t>
  </si>
  <si>
    <t>特生中心送淡水[編號11203016(72)]</t>
  </si>
  <si>
    <t>大安溪北岸主動捕抓個體，於圈養期間死亡個體GPS：120.856304/24.302169</t>
  </si>
  <si>
    <t>特生中心送淡水[編號11203017(73)]</t>
  </si>
  <si>
    <t>大安溪北岸主動捕抓個體，於圈養期間死亡個體GPS：120.871214/24.298408</t>
  </si>
  <si>
    <t>特生中心送淡水[編號11203018(74)]</t>
  </si>
  <si>
    <t>大安溪北岸主動捕抓個體，於圈養期間死亡個體GPS：120.963607/24.386629</t>
  </si>
  <si>
    <t>特生中心送淡水[編號11203019(75)]</t>
  </si>
  <si>
    <t>112/3/3</t>
  </si>
  <si>
    <t>苗栗縣西湖鄉下埔村箭竹坑?號</t>
  </si>
  <si>
    <t>特生中心送淡水(編號11112026)</t>
  </si>
  <si>
    <t>112/3/13</t>
  </si>
  <si>
    <t>苗栗縣後龍鎮龍坑里</t>
  </si>
  <si>
    <t>中興大學(編號R2023-019)</t>
  </si>
  <si>
    <t>苗栗縣造橋鄉台13甲北上約9.5K內側</t>
  </si>
  <si>
    <t>中興大學(編號R2023-020)</t>
  </si>
  <si>
    <t>112/3/15</t>
  </si>
  <si>
    <t>苗栗縣獅潭鄉永興國小</t>
  </si>
  <si>
    <t>中興大學(編號R2023-024)</t>
  </si>
  <si>
    <t>苗栗縣造橋鄉</t>
  </si>
  <si>
    <t>112/3/16</t>
  </si>
  <si>
    <t>特生中心送淡水(編號11202060)</t>
  </si>
  <si>
    <t>112/3/14</t>
  </si>
  <si>
    <t>苗栗縣銅鑼鄉縣道119縣21.1K</t>
  </si>
  <si>
    <t>特生中心送淡水(編號11203033)</t>
  </si>
  <si>
    <t>苗栗縣三義鄉西湖村伯公坑3?之?號(x視火炎山發射站)</t>
  </si>
  <si>
    <t>特生中心送淡水(編號11203038)</t>
  </si>
  <si>
    <t>112/3/20</t>
  </si>
  <si>
    <t>苗栗縣銅鑼鄉高架橋下，oooooo(GPS：24.29547,120.4750)</t>
  </si>
  <si>
    <t>無法檢驗</t>
  </si>
  <si>
    <t>中興大學(編號2023-025)</t>
  </si>
  <si>
    <t>112/3/19</t>
  </si>
  <si>
    <t>GPS：24.4744x0，120.8074x5</t>
  </si>
  <si>
    <t>委託單編號(23FA0050)</t>
  </si>
  <si>
    <t>112/3/24</t>
  </si>
  <si>
    <t>卓蘭鎮中坪農路(茶會社古道附近)</t>
  </si>
  <si>
    <t>112/4/28</t>
  </si>
  <si>
    <t>中興大學(編號R2023-034)</t>
  </si>
  <si>
    <t>松鼠</t>
  </si>
  <si>
    <t>通霄鎮坪頂里XX鋼鐵公司旁
N24.28.22.361，E120.40.50.167</t>
  </si>
  <si>
    <t>中興大學(編號R2023-035)</t>
  </si>
  <si>
    <t>苗栗市中正路462號
N24.33.34.7x9
E120.49.17.8x8</t>
  </si>
  <si>
    <t>中興大學(編號R2023-036)</t>
  </si>
  <si>
    <t>銅鑼申山高速公路橋下往銅鑼市區200公尺處
N24.29.51.0x1
E120.47.8.8x0</t>
  </si>
  <si>
    <t>中興大學(編號R2023-037)</t>
  </si>
  <si>
    <t>苗栗市Xx街66號對面</t>
  </si>
  <si>
    <t>中興大學(編號R2023-038)</t>
  </si>
  <si>
    <t>112/3/28</t>
  </si>
  <si>
    <t>苗栗縣三灣鄉台3線24.62x2/120.953x4</t>
  </si>
  <si>
    <t>112/04/28</t>
  </si>
  <si>
    <t>特生送中興大學(編號R2023-033)</t>
  </si>
  <si>
    <t>112/3/29</t>
  </si>
  <si>
    <t>苗栗縣造橋鄉台13甲
24.62431x5/120.84875x5</t>
  </si>
  <si>
    <t>特生中心送淡水(編號)</t>
  </si>
  <si>
    <t>112/3/21</t>
  </si>
  <si>
    <t>赤腹松鼠</t>
  </si>
  <si>
    <t>苗栗縣通霄鎮南和里
24.4438x6/120.7404x1</t>
  </si>
  <si>
    <t xml:space="preserve"> (家)112/04/06	</t>
  </si>
  <si>
    <t>特生中心送淡水(編號 W112-1542	)</t>
  </si>
  <si>
    <t>112/3/30</t>
  </si>
  <si>
    <t>竹南鎮龍山路二段200巷xx號</t>
  </si>
  <si>
    <t>中興大學(編號R2023-042)</t>
  </si>
  <si>
    <t>苗栗縣公館鄉2鄰XXX號</t>
  </si>
  <si>
    <t>特生中心送淡水(編號11203060)</t>
  </si>
  <si>
    <t>苗栗縣造橋鄉台13甲
120.84875x5/24.62431x5</t>
  </si>
  <si>
    <t>112/4/6</t>
  </si>
  <si>
    <t>特生中心送淡水(編號#439355)</t>
  </si>
  <si>
    <t>苗栗縣通霄鎮南和里
120.7404x1/24.4438x6</t>
  </si>
  <si>
    <t>特生中心送淡水(編號#440190)</t>
  </si>
  <si>
    <t>112/4/7</t>
  </si>
  <si>
    <t>112/4/10</t>
  </si>
  <si>
    <t>苗栗市xx國小外
N24.34223x3；E120.49384x2</t>
  </si>
  <si>
    <t>中興大學(編號R2023-045)</t>
  </si>
  <si>
    <t>苗栗縣公館鄉通明街黃昏市場</t>
  </si>
  <si>
    <t>中興大學(編號R2023-046)</t>
  </si>
  <si>
    <t>苗126線23K處(頭屋鄉)</t>
  </si>
  <si>
    <t>中興大學(編號R2023-047)</t>
  </si>
  <si>
    <t>苗9線2.7K處(民眾送至後龍分駐所)</t>
  </si>
  <si>
    <t>中興大學(編號R2023-048)</t>
  </si>
  <si>
    <t>112/4/11</t>
  </si>
  <si>
    <t>聯合大學八甲校區</t>
  </si>
  <si>
    <t>中興大學(編號R2023-049)</t>
  </si>
  <si>
    <t>112/4/12</t>
  </si>
  <si>
    <t>苗栗縣公館鄉尖山xx-x號</t>
  </si>
  <si>
    <t>112/4/13</t>
  </si>
  <si>
    <t>苗栗縣政府農業處保育科(編號23FA0080)</t>
  </si>
  <si>
    <t>112/4/17</t>
  </si>
  <si>
    <t>後龍鎮高鐵六路與新港六路交叉口</t>
  </si>
  <si>
    <t>中興大學(編號R2023-054)</t>
  </si>
  <si>
    <t>通霄鎮烏眉里派出所
N24.3032.250E120.4321.310</t>
  </si>
  <si>
    <t>中興大學(編號R2023-055)</t>
  </si>
  <si>
    <t>案件編號230411-5</t>
  </si>
  <si>
    <t>造橋鄉苗1縣與苗14縣路口
N24.3835.448
E20.50.38.961</t>
  </si>
  <si>
    <t>中興大學(編號R2023-056)</t>
  </si>
  <si>
    <t>案件編號230414-6</t>
  </si>
  <si>
    <t>128縣道公館往炎山道方向
N24.3021.921E120.492.989</t>
  </si>
  <si>
    <t>中興大學(編號R2023-057)</t>
  </si>
  <si>
    <t>案件編號230415-1</t>
  </si>
  <si>
    <t>南庄鄉員林獅山道
N24.388.610E120.5932.502</t>
  </si>
  <si>
    <t>中興大學(編號R2023-058)</t>
  </si>
  <si>
    <t>案件編號230415-3</t>
  </si>
  <si>
    <t>112/4/20</t>
  </si>
  <si>
    <t>苗栗縣通霄鎮南和里
24.445X1
120.7X4</t>
  </si>
  <si>
    <t>特生送中興大學(編號R2023-066)</t>
  </si>
  <si>
    <t>112/4/24</t>
  </si>
  <si>
    <t>食蟹蒙</t>
  </si>
  <si>
    <t>南庄鄉東江村東江X鄰X號</t>
  </si>
  <si>
    <t>中興大學(編號R2023-070)</t>
  </si>
  <si>
    <t>造橋台1線104.5K</t>
  </si>
  <si>
    <t>中興大學(編號R2023-071)</t>
  </si>
  <si>
    <t>頭份市台13線</t>
  </si>
  <si>
    <t>中興大學(編號R2023-072)</t>
  </si>
  <si>
    <t>頭份市東興路與銀河路口</t>
  </si>
  <si>
    <t>中興大學(編號R2023-073)</t>
  </si>
  <si>
    <t>112/4/25</t>
  </si>
  <si>
    <t>苗栗市龍崗道
N24.3320.5877
E120.4830.174</t>
  </si>
  <si>
    <t>中興大學(編號R2023-079)</t>
  </si>
  <si>
    <t>案件編號230417-8</t>
  </si>
  <si>
    <t>銅鑼往苗栗方向尖豐公路上
N24.328.030
E120.4826.763</t>
  </si>
  <si>
    <t>中興大學(編號R2023-080)</t>
  </si>
  <si>
    <t>案件編號230417-1</t>
  </si>
  <si>
    <t>竹南鎮龍江街X號
N24.4149.767
E120.5154.289</t>
  </si>
  <si>
    <t>中興大學(編號R2023-081)</t>
  </si>
  <si>
    <t>案件編號230419-3</t>
  </si>
  <si>
    <t>後龍鎮XXX
N24.3717.442
E120.4836.398</t>
  </si>
  <si>
    <t>中興大學(編號R2023-082)</t>
  </si>
  <si>
    <t>案件編號230419-6</t>
  </si>
  <si>
    <t>銅鑼外環道
N24.2940.370
E120.4653.733</t>
  </si>
  <si>
    <t>中興大學(編號R2023-083)</t>
  </si>
  <si>
    <t>案件編號230421-2</t>
  </si>
  <si>
    <t>造橋鄉台1線
N24.3813.776
E120.4941.481</t>
  </si>
  <si>
    <t>中興大學(編號R2023-084)</t>
  </si>
  <si>
    <t>案件編號230422-4</t>
  </si>
  <si>
    <t>112/4/26</t>
  </si>
  <si>
    <t>頭屋鄉XXX</t>
  </si>
  <si>
    <t>112/5/30</t>
  </si>
  <si>
    <t>中興大學(編號R2023-087)</t>
  </si>
  <si>
    <t>112/5/1</t>
  </si>
  <si>
    <t>後龍鎮地址不詳</t>
  </si>
  <si>
    <t>中興大學(編號R2023-088)</t>
  </si>
  <si>
    <t>頭份市台13縣11.850公里處</t>
  </si>
  <si>
    <t>中興大學(編號R2023-089)</t>
  </si>
  <si>
    <t>苑裡鎮苗37線坪頂幹
電杆D5913
    DC57</t>
  </si>
  <si>
    <t>中興大學(編號R2023-090)</t>
  </si>
  <si>
    <t>112/5/2</t>
  </si>
  <si>
    <t>112/5/3</t>
  </si>
  <si>
    <t>造橋鄉苗8鄉道
N24.3756.782
E120.4922.774</t>
  </si>
  <si>
    <t>中興大學(編號編號R2023-091)</t>
  </si>
  <si>
    <t>案件編號230424-7</t>
  </si>
  <si>
    <t>頭份水源路與正興路口
N24.4023.184
E120.5445.265</t>
  </si>
  <si>
    <t>中興大學(編號編號R2023-092)</t>
  </si>
  <si>
    <t>案件編號230425-1</t>
  </si>
  <si>
    <t>造橋鄉台1線中油00站
N24.3925.4
E120.5136.0</t>
  </si>
  <si>
    <t>中興大學(編號編號R2023-093)</t>
  </si>
  <si>
    <t>案件編號230425-2</t>
  </si>
  <si>
    <t>卓蘭苗58
N24.182.546
E120.507.322</t>
  </si>
  <si>
    <t>112/5/17</t>
  </si>
  <si>
    <t>本所送淡水(編號W112-2483)</t>
  </si>
  <si>
    <t>案件編號230426-4</t>
  </si>
  <si>
    <t>苗栗市尖豐公路
N24.3139.7
E120.4753.4</t>
  </si>
  <si>
    <t>中興大學(編號編號R2023-094)</t>
  </si>
  <si>
    <t>案件編號230429-8</t>
  </si>
  <si>
    <t>三義鄉130縣道
N24.2434.0
E120.4322.7</t>
  </si>
  <si>
    <t>中興大學(編號編號R2023-095)</t>
  </si>
  <si>
    <t>案件編號230429-6</t>
  </si>
  <si>
    <t>南勢里xx工程</t>
  </si>
  <si>
    <t>中興大學(編號編號R2023-096)</t>
  </si>
  <si>
    <t>112/5/8</t>
  </si>
  <si>
    <t>112/5/9</t>
  </si>
  <si>
    <t>苗栗市國華路號
N24.3432.6
E120.4926.4</t>
  </si>
  <si>
    <t>中興大學(編號編號R2023-104)</t>
  </si>
  <si>
    <t>案件編號230501-3</t>
  </si>
  <si>
    <t>頭屋鄉旁橋上
N24.3444.2
E120.513.4</t>
  </si>
  <si>
    <t>中興大學(編號編號R2023-105)</t>
  </si>
  <si>
    <t>案件編號23057-2</t>
  </si>
  <si>
    <t>銅鑼鄉外環道</t>
  </si>
  <si>
    <t>中興大學(編號編號R2023-106)</t>
  </si>
  <si>
    <t>案件編號23503-1</t>
  </si>
  <si>
    <t>通霄鎮南和路</t>
  </si>
  <si>
    <t>中興大學(編號R2023-107)</t>
  </si>
  <si>
    <t>案件編號200502-6</t>
  </si>
  <si>
    <t>兔子</t>
  </si>
  <si>
    <t>頭份市北橫公路
N24.4015.8
E120.5346.</t>
  </si>
  <si>
    <t>中興大學(編號R2023-108)</t>
  </si>
  <si>
    <t>案件編號23507-1</t>
  </si>
  <si>
    <t>112/5/10</t>
  </si>
  <si>
    <t>公館鄉石圍牆橋下農路
N24.2758.9
E120.4940.</t>
  </si>
  <si>
    <t>中興大學(編號R2023-111)</t>
  </si>
  <si>
    <t>案件編號23507-5</t>
  </si>
  <si>
    <t>苗栗縣三義鄉二十分xxx號(僑成國小)</t>
  </si>
  <si>
    <t>112/5/11</t>
  </si>
  <si>
    <t>特生中心送淡水(編號11204034)</t>
  </si>
  <si>
    <t>頭份市水源路</t>
  </si>
  <si>
    <t>中興大學(編號R2023-109)</t>
  </si>
  <si>
    <t>三義尖豐公路</t>
  </si>
  <si>
    <t>中興大學(編號R2023-110)</t>
  </si>
  <si>
    <t>麝香貓</t>
  </si>
  <si>
    <t>台72線5.5K往後龍方向</t>
  </si>
  <si>
    <t>中興大學(編號R2023-116)</t>
  </si>
  <si>
    <t>112/5/15</t>
  </si>
  <si>
    <t>112/5/16</t>
  </si>
  <si>
    <t>西湖服務區道路
N24度34´7.
E120度45´38.</t>
  </si>
  <si>
    <t>中興大學(編號R2023-117)</t>
  </si>
  <si>
    <t>案件編號230512-4</t>
  </si>
  <si>
    <t>苗栗市英才路000號
N24度35´9.
E120度49´5.</t>
  </si>
  <si>
    <t>中興大學(編號R2023-118)</t>
  </si>
  <si>
    <t>案件編號230510-3</t>
  </si>
  <si>
    <t>造橋鄉苗14線
N24度38´15.
E120度51´23.</t>
  </si>
  <si>
    <t>中興大學(編號R2023-119)</t>
  </si>
  <si>
    <t>案件編號230511-3</t>
  </si>
  <si>
    <t>苗縣128線道(西湖鄉)
N24度30´6.
E120度45´159.</t>
  </si>
  <si>
    <t>中興大學(編號R2023-120)</t>
  </si>
  <si>
    <t>案件編號230510-6</t>
  </si>
  <si>
    <t>112/5/19</t>
  </si>
  <si>
    <t>112/5/22</t>
  </si>
  <si>
    <t>苗栗市建台街X巷X號附近道路</t>
  </si>
  <si>
    <t>中興大學(編號R2023-121)</t>
  </si>
  <si>
    <t>苗栗縣竹南鎮科中路與柯北六路口
N24度42´45.
E120度54´51.</t>
  </si>
  <si>
    <t>中興大學(編號R2023-122)</t>
  </si>
  <si>
    <t>案件編號230518-2'</t>
  </si>
  <si>
    <t>112/5/24</t>
  </si>
  <si>
    <t>112/5/25</t>
  </si>
  <si>
    <t>卓蘭台3線142.6K</t>
  </si>
  <si>
    <t>112/5/31</t>
  </si>
  <si>
    <t>本所送淡水(編號)</t>
  </si>
  <si>
    <t>苗栗縣頭份市信三路?號</t>
  </si>
  <si>
    <t>特生送家畜所(編號11205107)</t>
  </si>
  <si>
    <t>112/5/26</t>
  </si>
  <si>
    <t>112/5/29</t>
  </si>
  <si>
    <t>苗栗縣頭份市永和山水庫牌樓邊草皮</t>
  </si>
  <si>
    <t>112/6/30</t>
  </si>
  <si>
    <t>中興大學(編號)</t>
  </si>
  <si>
    <t>112/5/27</t>
  </si>
  <si>
    <t>苑裡鎮德行路(苗43線)
24度40999，120度68701</t>
  </si>
  <si>
    <t>大湖台3線136.5K
和興汽車旁土地公廟</t>
  </si>
  <si>
    <t>後龍後汶公路
N24度36´2.9"
E120度46´54.8"</t>
  </si>
  <si>
    <t>案件編號230527-10</t>
  </si>
  <si>
    <t>112/5/28</t>
  </si>
  <si>
    <t>通霄懷恩堂
N24度30´6.079"
E120度45´14.5"</t>
  </si>
  <si>
    <t>案件編號230527-3</t>
  </si>
  <si>
    <t>112/6/1</t>
  </si>
  <si>
    <t>竹南鎮公益路路邊</t>
  </si>
  <si>
    <t>112/6/2</t>
  </si>
  <si>
    <t>112/6/5</t>
  </si>
  <si>
    <t>後龍鎮後龍底</t>
  </si>
  <si>
    <t>苗栗縣三灣鄉台3線24.62xx3/120.95xx3</t>
  </si>
  <si>
    <t>特生中心送中興(編號)</t>
  </si>
  <si>
    <t>112/6/15</t>
  </si>
  <si>
    <t>台13甲約8.6K(南下)造橋鄉</t>
  </si>
  <si>
    <t>112/6/19</t>
  </si>
  <si>
    <t>頭份市隆恩路
N24゜40´44,"E120゜55´.396"</t>
  </si>
  <si>
    <t>112/6/26</t>
  </si>
  <si>
    <t>112/6/27</t>
  </si>
  <si>
    <t>通霄鎮城北里1之1號
N24゜28´24,255"E120゜42´3.138"</t>
  </si>
  <si>
    <t>頭份市中正一路280號
N24゜41´8,308"E120゜55´53.497"</t>
  </si>
  <si>
    <t>苗栗市民族路223號
N24゜33´52,881"E120゜48´46.794"</t>
  </si>
  <si>
    <t>112/6/28</t>
  </si>
  <si>
    <t>竹南科學園區聯合再生能源</t>
  </si>
  <si>
    <t>112/7/1</t>
  </si>
  <si>
    <t>112/7/3</t>
  </si>
  <si>
    <t>頭份市隆恩路</t>
  </si>
  <si>
    <t>112/7/28</t>
  </si>
  <si>
    <t>中興大學(編號R2023-159)</t>
  </si>
  <si>
    <t>銅鑼鄉中平156號
N24゜29´45,134"E120゜48´13.169"</t>
  </si>
  <si>
    <t>中興大學(編號R2023-163)</t>
  </si>
  <si>
    <t>112/7/6</t>
  </si>
  <si>
    <t>苗栗縣苑裡鎮蕉埔里1鄰8號(泉井牧場)</t>
  </si>
  <si>
    <t>中興大學(編號R2023-166)</t>
  </si>
  <si>
    <t>112/7/9</t>
  </si>
  <si>
    <t>112/7/10</t>
  </si>
  <si>
    <t>獅潭全家台3線上</t>
  </si>
  <si>
    <t>中興大學(編號R2023-168)</t>
  </si>
  <si>
    <t>龜山橋</t>
  </si>
  <si>
    <t>中興大學(編號R2023-169)</t>
  </si>
  <si>
    <t>112/7/11</t>
  </si>
  <si>
    <t>苗栗後龍鎮高鐵六路N24゜36'35.893"E120゜49'19.024"</t>
  </si>
  <si>
    <t>中興大學(編號R2023-170)</t>
  </si>
  <si>
    <t>112/07/19</t>
  </si>
  <si>
    <r>
      <rPr>
        <sz val="12"/>
        <rFont val="標楷體"/>
        <family val="4"/>
        <charset val="136"/>
      </rPr>
      <t>三義鄉義理大橋N24゜21´7.222〞E120゜</t>
    </r>
    <r>
      <rPr>
        <sz val="9.6"/>
        <rFont val="標楷體"/>
        <family val="4"/>
        <charset val="136"/>
      </rPr>
      <t>44´</t>
    </r>
    <r>
      <rPr>
        <sz val="7.7"/>
        <rFont val="標楷體"/>
        <family val="4"/>
        <charset val="136"/>
      </rPr>
      <t>6.028〞</t>
    </r>
  </si>
  <si>
    <t>中興大學(編號R2023-177)</t>
  </si>
  <si>
    <t>112/07/16</t>
  </si>
  <si>
    <t>苗栗縣通霄鎮中山路</t>
  </si>
  <si>
    <t>特生送家畜所(編號11207064)</t>
  </si>
  <si>
    <t>112/07/24</t>
  </si>
  <si>
    <t>犬</t>
  </si>
  <si>
    <t>南庄鄉蓬萊村14鄰大南30-16號</t>
  </si>
  <si>
    <t>112/7/31</t>
  </si>
  <si>
    <t>112/07/25</t>
  </si>
  <si>
    <t>112/07/26</t>
  </si>
  <si>
    <t>造橋鄉豐湖村9鄰上彎10-1號</t>
  </si>
  <si>
    <t>中興大學(編號R2023-180)</t>
  </si>
  <si>
    <t>112/07/30</t>
  </si>
  <si>
    <t>112/07/31</t>
  </si>
  <si>
    <t>苗栗市中山路870號(鼎瑄國際旅行社有限公司)</t>
  </si>
  <si>
    <t>112/08/01</t>
  </si>
  <si>
    <r>
      <rPr>
        <sz val="12"/>
        <rFont val="標楷體"/>
        <family val="4"/>
        <charset val="136"/>
      </rPr>
      <t>苗栗縣西湖鄉自行車道路燈編號T11r前N24゜</t>
    </r>
    <r>
      <rPr>
        <sz val="9.6"/>
        <rFont val="標楷體"/>
        <family val="4"/>
        <charset val="136"/>
      </rPr>
      <t>33´</t>
    </r>
    <r>
      <rPr>
        <sz val="7.7"/>
        <rFont val="標楷體"/>
        <family val="4"/>
        <charset val="136"/>
      </rPr>
      <t>22.557〞E120゜</t>
    </r>
    <r>
      <rPr>
        <sz val="6.15"/>
        <rFont val="標楷體"/>
        <family val="4"/>
        <charset val="136"/>
      </rPr>
      <t>45´</t>
    </r>
    <r>
      <rPr>
        <sz val="4.9000000000000004"/>
        <rFont val="標楷體"/>
        <family val="4"/>
        <charset val="136"/>
      </rPr>
      <t>9.229〞</t>
    </r>
  </si>
  <si>
    <t>112/08/08</t>
  </si>
  <si>
    <t>通霄鎮台1線約128K(北上)</t>
  </si>
  <si>
    <t>112/08/03</t>
  </si>
  <si>
    <t>112/08/07</t>
  </si>
  <si>
    <t>苗栗縣政府長期收容</t>
  </si>
  <si>
    <t>112/08/09</t>
  </si>
  <si>
    <t>112/08/14</t>
  </si>
  <si>
    <t>112/08/15</t>
  </si>
  <si>
    <t>苗栗縣三灣鄉19鄰中正路416號</t>
  </si>
  <si>
    <t>112/08/16</t>
  </si>
  <si>
    <t>苗栗縣通霄鎮通灣里
120.684861/24.511694</t>
  </si>
  <si>
    <t>112/08/21</t>
  </si>
  <si>
    <t>112/08/22</t>
  </si>
  <si>
    <t>中興大學(編號R2022-003)</t>
  </si>
  <si>
    <t>特生中心送淡水(編號11101021)</t>
  </si>
  <si>
    <t>林務局新竹林區管理處大湖工作站</t>
  </si>
  <si>
    <t>家衛所製劑研組送淡水
(編號R22FA0137)</t>
  </si>
  <si>
    <t>112/08/23</t>
    <phoneticPr fontId="34" type="noConversion"/>
  </si>
  <si>
    <t>112/08/24</t>
  </si>
  <si>
    <t>民眾送斗煥坪派出所</t>
    <phoneticPr fontId="34" type="noConversion"/>
  </si>
  <si>
    <t>白鼻心</t>
    <phoneticPr fontId="34" type="noConversion"/>
  </si>
  <si>
    <t>苗栗市文發路619號N24゜34´〞E120゜48´54.005〞</t>
    <phoneticPr fontId="34" type="noConversion"/>
  </si>
  <si>
    <t>通霄鎮121縣道約9K處網通霄方向</t>
    <phoneticPr fontId="34" type="noConversion"/>
  </si>
  <si>
    <t>麝香貓</t>
    <phoneticPr fontId="34" type="noConversion"/>
  </si>
  <si>
    <t>ML112-0101</t>
    <phoneticPr fontId="34" type="noConversion"/>
  </si>
  <si>
    <t>W112-0073</t>
    <phoneticPr fontId="34" type="noConversion"/>
  </si>
  <si>
    <t>ML112-0102</t>
    <phoneticPr fontId="34" type="noConversion"/>
  </si>
  <si>
    <t>W112-0418</t>
    <phoneticPr fontId="34" type="noConversion"/>
  </si>
  <si>
    <t>W112-0450</t>
    <phoneticPr fontId="34" type="noConversion"/>
  </si>
  <si>
    <t>ML112-0201</t>
    <phoneticPr fontId="34" type="noConversion"/>
  </si>
  <si>
    <t>W1120975</t>
    <phoneticPr fontId="34" type="noConversion"/>
  </si>
  <si>
    <t>W112-1031</t>
    <phoneticPr fontId="34" type="noConversion"/>
  </si>
  <si>
    <t>W112-1030</t>
    <phoneticPr fontId="34" type="noConversion"/>
  </si>
  <si>
    <t>W112-1029</t>
    <phoneticPr fontId="34" type="noConversion"/>
  </si>
  <si>
    <t>W112-1028</t>
    <phoneticPr fontId="34" type="noConversion"/>
  </si>
  <si>
    <t>W112-1027</t>
    <phoneticPr fontId="34" type="noConversion"/>
  </si>
  <si>
    <t>ML112-0302</t>
    <phoneticPr fontId="34" type="noConversion"/>
  </si>
  <si>
    <t>ML112-0301</t>
    <phoneticPr fontId="34" type="noConversion"/>
  </si>
  <si>
    <t>ML112-0303</t>
    <phoneticPr fontId="34" type="noConversion"/>
  </si>
  <si>
    <t>W112-0928</t>
    <phoneticPr fontId="34" type="noConversion"/>
  </si>
  <si>
    <t>W112-1150</t>
    <phoneticPr fontId="34" type="noConversion"/>
  </si>
  <si>
    <t>W112-1147</t>
    <phoneticPr fontId="34" type="noConversion"/>
  </si>
  <si>
    <t>ML112-0304</t>
    <phoneticPr fontId="34" type="noConversion"/>
  </si>
  <si>
    <t>W112-1244</t>
    <phoneticPr fontId="34" type="noConversion"/>
  </si>
  <si>
    <t>ML112-0306</t>
    <phoneticPr fontId="34" type="noConversion"/>
  </si>
  <si>
    <t>ML112-0309</t>
    <phoneticPr fontId="34" type="noConversion"/>
  </si>
  <si>
    <t>ML112-0308</t>
    <phoneticPr fontId="34" type="noConversion"/>
  </si>
  <si>
    <t>ML112-0307</t>
    <phoneticPr fontId="34" type="noConversion"/>
  </si>
  <si>
    <t>ML112-0305</t>
    <phoneticPr fontId="34" type="noConversion"/>
  </si>
  <si>
    <t>#440451</t>
    <phoneticPr fontId="34" type="noConversion"/>
  </si>
  <si>
    <t>W112-1411</t>
    <phoneticPr fontId="34" type="noConversion"/>
  </si>
  <si>
    <t>#440190</t>
    <phoneticPr fontId="34" type="noConversion"/>
  </si>
  <si>
    <t>#439355</t>
    <phoneticPr fontId="34" type="noConversion"/>
  </si>
  <si>
    <t>ML1120310</t>
    <phoneticPr fontId="34" type="noConversion"/>
  </si>
  <si>
    <t>W112-1542</t>
    <phoneticPr fontId="34" type="noConversion"/>
  </si>
  <si>
    <t>W112-1540</t>
    <phoneticPr fontId="34" type="noConversion"/>
  </si>
  <si>
    <t>ML112-0404</t>
    <phoneticPr fontId="34" type="noConversion"/>
  </si>
  <si>
    <t>ML112-0702</t>
    <phoneticPr fontId="34" type="noConversion"/>
  </si>
  <si>
    <t>ML112-0703</t>
  </si>
  <si>
    <t>ML112-0801</t>
    <phoneticPr fontId="34" type="noConversion"/>
  </si>
  <si>
    <t>ML112-0802</t>
    <phoneticPr fontId="34" type="noConversion"/>
  </si>
  <si>
    <t>ML112-0803</t>
    <phoneticPr fontId="34" type="noConversion"/>
  </si>
  <si>
    <t>ML112-0804</t>
  </si>
  <si>
    <t>ML112-0805</t>
  </si>
  <si>
    <t>ML112-0806</t>
  </si>
  <si>
    <t>112/08/28</t>
    <phoneticPr fontId="34" type="noConversion"/>
  </si>
  <si>
    <t>112/08/27</t>
    <phoneticPr fontId="34" type="noConversion"/>
  </si>
  <si>
    <t>造橋鄉台13甲約10.6K南向</t>
    <phoneticPr fontId="34" type="noConversion"/>
  </si>
  <si>
    <t>農業部生物多樣性研究所(11208012)</t>
    <phoneticPr fontId="34" type="noConversion"/>
  </si>
  <si>
    <t>檢體編號(R2023-182)</t>
    <phoneticPr fontId="34" type="noConversion"/>
  </si>
  <si>
    <t>檢體編號(R2023-183)</t>
    <phoneticPr fontId="34" type="noConversion"/>
  </si>
  <si>
    <t>檢體編號(R2023-185)</t>
    <phoneticPr fontId="34" type="noConversion"/>
  </si>
  <si>
    <t>檢體編號(R2023-186)</t>
    <phoneticPr fontId="34" type="noConversion"/>
  </si>
  <si>
    <t>農業部生物多樣性研究所(11208051)</t>
    <phoneticPr fontId="34" type="noConversion"/>
  </si>
  <si>
    <t>檢體編號(R2023-188)</t>
    <phoneticPr fontId="34" type="noConversion"/>
  </si>
  <si>
    <t>檢體編號(R2023-191)</t>
    <phoneticPr fontId="34" type="noConversion"/>
  </si>
  <si>
    <t>檢體編號(R2023-192)</t>
    <phoneticPr fontId="34" type="noConversion"/>
  </si>
  <si>
    <t>檢體編號(R2023-195)</t>
    <phoneticPr fontId="34" type="noConversion"/>
  </si>
  <si>
    <t>W112-4024</t>
    <phoneticPr fontId="34" type="noConversion"/>
  </si>
  <si>
    <t>112/8/31</t>
    <phoneticPr fontId="34" type="noConversion"/>
  </si>
  <si>
    <t>苗栗縣後龍鎮苗8縣道</t>
    <phoneticPr fontId="34" type="noConversion"/>
  </si>
  <si>
    <t>檢體編號(11208101)</t>
    <phoneticPr fontId="34" type="noConversion"/>
  </si>
  <si>
    <t>112/09/06</t>
    <phoneticPr fontId="34" type="noConversion"/>
  </si>
  <si>
    <t>112/07/28</t>
    <phoneticPr fontId="34" type="noConversion"/>
  </si>
  <si>
    <t>W112-3848</t>
    <phoneticPr fontId="34" type="noConversion"/>
  </si>
  <si>
    <t>W112-3701</t>
    <phoneticPr fontId="34" type="noConversion"/>
  </si>
  <si>
    <t>W112-3474</t>
    <phoneticPr fontId="34" type="noConversion"/>
  </si>
  <si>
    <t>MA-01</t>
    <phoneticPr fontId="34" type="noConversion"/>
  </si>
  <si>
    <t>ML112-0701</t>
    <phoneticPr fontId="34" type="noConversion"/>
  </si>
  <si>
    <t>送淡水(血清.試子)</t>
    <phoneticPr fontId="34" type="noConversion"/>
  </si>
  <si>
    <t>W112-4145</t>
    <phoneticPr fontId="34" type="noConversion"/>
  </si>
  <si>
    <t>112/09/13</t>
    <phoneticPr fontId="34" type="noConversion"/>
  </si>
  <si>
    <t>臺灣野兔</t>
    <phoneticPr fontId="34" type="noConversion"/>
  </si>
  <si>
    <t>苗栗縣頭份市</t>
    <phoneticPr fontId="34" type="noConversion"/>
  </si>
  <si>
    <t>陰性（－）</t>
    <phoneticPr fontId="34" type="noConversion"/>
  </si>
  <si>
    <t>檢體編號(11209024)</t>
    <phoneticPr fontId="34" type="noConversion"/>
  </si>
  <si>
    <t>ML112-0901</t>
    <phoneticPr fontId="34" type="noConversion"/>
  </si>
  <si>
    <t>112/9/26</t>
    <phoneticPr fontId="34" type="noConversion"/>
  </si>
  <si>
    <t>112/9/27</t>
    <phoneticPr fontId="34" type="noConversion"/>
  </si>
  <si>
    <t>鼬獾</t>
    <phoneticPr fontId="34" type="noConversion"/>
  </si>
  <si>
    <t>公館鄉特色館斜對面站牌
N24゜29´34.799〞E120゜49´41.056〞</t>
    <phoneticPr fontId="34" type="noConversion"/>
  </si>
  <si>
    <r>
      <t>竹南鎮竹圍街口
N24</t>
    </r>
    <r>
      <rPr>
        <sz val="12"/>
        <color rgb="FF000000"/>
        <rFont val="標楷體"/>
        <family val="4"/>
        <charset val="136"/>
      </rPr>
      <t>゜41´36.631〞E120゜51´33.441〞</t>
    </r>
    <phoneticPr fontId="34" type="noConversion"/>
  </si>
  <si>
    <t>ML112-0807</t>
  </si>
  <si>
    <t>112/09/28</t>
    <phoneticPr fontId="34" type="noConversion"/>
  </si>
  <si>
    <t>苗栗市龍岡道大將軍社區</t>
    <phoneticPr fontId="34" type="noConversion"/>
  </si>
  <si>
    <t>檢體編號(R2023-197)</t>
    <phoneticPr fontId="34" type="noConversion"/>
  </si>
  <si>
    <t>112/09/7</t>
    <phoneticPr fontId="34" type="noConversion"/>
  </si>
  <si>
    <t>ML112-0902</t>
    <phoneticPr fontId="34" type="noConversion"/>
  </si>
  <si>
    <t>ML112-1001</t>
    <phoneticPr fontId="34" type="noConversion"/>
  </si>
  <si>
    <t>112/10/02</t>
    <phoneticPr fontId="34" type="noConversion"/>
  </si>
  <si>
    <t>頭份市上埔路299號</t>
    <phoneticPr fontId="34" type="noConversion"/>
  </si>
  <si>
    <t>ML112-1002</t>
    <phoneticPr fontId="34" type="noConversion"/>
  </si>
  <si>
    <t>台6縣4.4K處(後龍)</t>
    <phoneticPr fontId="34" type="noConversion"/>
  </si>
  <si>
    <t>ML112-1003</t>
  </si>
  <si>
    <t>112/10/03</t>
    <phoneticPr fontId="34" type="noConversion"/>
  </si>
  <si>
    <t>後龍鎮南勢里6-2號
N24゜34´15.975〞E120゜44´11.515〞</t>
    <phoneticPr fontId="34" type="noConversion"/>
  </si>
  <si>
    <t>ML112-1004</t>
    <phoneticPr fontId="34" type="noConversion"/>
  </si>
  <si>
    <t>112/10/06</t>
    <phoneticPr fontId="34" type="noConversion"/>
  </si>
  <si>
    <t>苑裡鎮天下路84號</t>
    <phoneticPr fontId="34" type="noConversion"/>
  </si>
  <si>
    <t>苗栗縣西濱快速道路61縣北上後龍匝道處</t>
    <phoneticPr fontId="34" type="noConversion"/>
  </si>
  <si>
    <t>石虎</t>
    <phoneticPr fontId="34" type="noConversion"/>
  </si>
  <si>
    <t>112/09/27</t>
    <phoneticPr fontId="34" type="noConversion"/>
  </si>
  <si>
    <t>W112-4406</t>
    <phoneticPr fontId="34" type="noConversion"/>
  </si>
  <si>
    <t>112/10/04</t>
    <phoneticPr fontId="34" type="noConversion"/>
  </si>
  <si>
    <t>檢體編號(11209060)</t>
    <phoneticPr fontId="34" type="noConversion"/>
  </si>
  <si>
    <t>112/10/11</t>
    <phoneticPr fontId="34" type="noConversion"/>
  </si>
  <si>
    <t>ML112-1005</t>
    <phoneticPr fontId="34" type="noConversion"/>
  </si>
  <si>
    <t>ML112-1006</t>
  </si>
  <si>
    <t>ML112-1007</t>
  </si>
  <si>
    <t>ML112-1008</t>
  </si>
  <si>
    <t>通霄鎮縣道128N24゜30´16.114〞E120゜43´46.905</t>
    <phoneticPr fontId="34" type="noConversion"/>
  </si>
  <si>
    <r>
      <t>頭份市縣道124處2k-2.5k之間N24゜</t>
    </r>
    <r>
      <rPr>
        <sz val="10.8"/>
        <color rgb="FF000000"/>
        <rFont val="標楷體"/>
        <family val="4"/>
        <charset val="136"/>
      </rPr>
      <t>40´</t>
    </r>
    <r>
      <rPr>
        <sz val="9.6999999999999993"/>
        <color rgb="FF000000"/>
        <rFont val="標楷體"/>
        <family val="4"/>
        <charset val="136"/>
      </rPr>
      <t>19.835〞</t>
    </r>
    <r>
      <rPr>
        <sz val="8.75"/>
        <color rgb="FF000000"/>
        <rFont val="標楷體"/>
        <family val="4"/>
        <charset val="136"/>
      </rPr>
      <t>E120゜</t>
    </r>
    <r>
      <rPr>
        <sz val="7.9"/>
        <color rgb="FF000000"/>
        <rFont val="標楷體"/>
        <family val="4"/>
        <charset val="136"/>
      </rPr>
      <t>54´</t>
    </r>
    <r>
      <rPr>
        <sz val="7.1"/>
        <color rgb="FF000000"/>
        <rFont val="標楷體"/>
        <family val="4"/>
        <charset val="136"/>
      </rPr>
      <t>9.170〞</t>
    </r>
    <phoneticPr fontId="34" type="noConversion"/>
  </si>
  <si>
    <r>
      <t>銅鑼工業區自強路N24゜</t>
    </r>
    <r>
      <rPr>
        <sz val="10.8"/>
        <color rgb="FF000000"/>
        <rFont val="標楷體"/>
        <family val="4"/>
        <charset val="136"/>
      </rPr>
      <t>28´</t>
    </r>
    <r>
      <rPr>
        <sz val="9.6999999999999993"/>
        <color rgb="FF000000"/>
        <rFont val="標楷體"/>
        <family val="4"/>
        <charset val="136"/>
      </rPr>
      <t>55.531〞</t>
    </r>
    <r>
      <rPr>
        <sz val="8.75"/>
        <color rgb="FF000000"/>
        <rFont val="標楷體"/>
        <family val="4"/>
        <charset val="136"/>
      </rPr>
      <t>E120゜</t>
    </r>
    <r>
      <rPr>
        <sz val="7.9"/>
        <color rgb="FF000000"/>
        <rFont val="標楷體"/>
        <family val="4"/>
        <charset val="136"/>
      </rPr>
      <t>47´</t>
    </r>
    <r>
      <rPr>
        <sz val="7.1"/>
        <color rgb="FF000000"/>
        <rFont val="標楷體"/>
        <family val="4"/>
        <charset val="136"/>
      </rPr>
      <t>28.377〞</t>
    </r>
    <phoneticPr fontId="34" type="noConversion"/>
  </si>
  <si>
    <r>
      <t>公館鄉鶴山89號N24゜</t>
    </r>
    <r>
      <rPr>
        <sz val="10.8"/>
        <color rgb="FF000000"/>
        <rFont val="標楷體"/>
        <family val="4"/>
        <charset val="136"/>
      </rPr>
      <t>32´</t>
    </r>
    <r>
      <rPr>
        <sz val="9.6999999999999993"/>
        <color rgb="FF000000"/>
        <rFont val="標楷體"/>
        <family val="4"/>
        <charset val="136"/>
      </rPr>
      <t>5.359〞</t>
    </r>
    <r>
      <rPr>
        <sz val="8.75"/>
        <color rgb="FF000000"/>
        <rFont val="標楷體"/>
        <family val="4"/>
        <charset val="136"/>
      </rPr>
      <t>E120゜</t>
    </r>
    <r>
      <rPr>
        <sz val="7.9"/>
        <color rgb="FF000000"/>
        <rFont val="標楷體"/>
        <family val="4"/>
        <charset val="136"/>
      </rPr>
      <t>49´</t>
    </r>
    <r>
      <rPr>
        <sz val="7.1"/>
        <color rgb="FF000000"/>
        <rFont val="標楷體"/>
        <family val="4"/>
        <charset val="136"/>
      </rPr>
      <t>49.372〞</t>
    </r>
    <phoneticPr fontId="34" type="noConversion"/>
  </si>
  <si>
    <t>112/10/17</t>
    <phoneticPr fontId="34" type="noConversion"/>
  </si>
  <si>
    <t>檢體編號(R2023-201)</t>
    <phoneticPr fontId="34" type="noConversion"/>
  </si>
  <si>
    <t>檢體編號(R2023-202)</t>
    <phoneticPr fontId="34" type="noConversion"/>
  </si>
  <si>
    <t>檢體編號(R2023-203)</t>
    <phoneticPr fontId="34" type="noConversion"/>
  </si>
  <si>
    <t>檢體編號(R2023-204)</t>
    <phoneticPr fontId="34" type="noConversion"/>
  </si>
  <si>
    <t>檢體編號(R2023-205)</t>
    <phoneticPr fontId="34" type="noConversion"/>
  </si>
  <si>
    <t>檢體編號(R2023-208)</t>
    <phoneticPr fontId="34" type="noConversion"/>
  </si>
  <si>
    <t>檢體編號(R2023-209)</t>
    <phoneticPr fontId="34" type="noConversion"/>
  </si>
  <si>
    <t>檢體編號(R2023-210)</t>
    <phoneticPr fontId="34" type="noConversion"/>
  </si>
  <si>
    <t>檢體編號(R2023-211)</t>
    <phoneticPr fontId="34" type="noConversion"/>
  </si>
  <si>
    <t>檢體編號(R2023-212)</t>
    <phoneticPr fontId="34" type="noConversion"/>
  </si>
  <si>
    <t>ML112-1009</t>
    <phoneticPr fontId="34" type="noConversion"/>
  </si>
  <si>
    <t>112/10/19</t>
    <phoneticPr fontId="34" type="noConversion"/>
  </si>
  <si>
    <t>鼬獾</t>
    <phoneticPr fontId="34" type="noConversion"/>
  </si>
  <si>
    <t>通霄鎮苗128線7.4K處北向</t>
    <phoneticPr fontId="34" type="noConversion"/>
  </si>
  <si>
    <t>W112-3993</t>
    <phoneticPr fontId="34" type="noConversion"/>
  </si>
  <si>
    <t>112/10/13</t>
    <phoneticPr fontId="34" type="noConversion"/>
  </si>
  <si>
    <t>穿山甲</t>
    <phoneticPr fontId="34" type="noConversion"/>
  </si>
  <si>
    <t>苗栗縣頭份市富銘工程砂石場</t>
    <phoneticPr fontId="34" type="noConversion"/>
  </si>
  <si>
    <t>112/10/18</t>
    <phoneticPr fontId="34" type="noConversion"/>
  </si>
  <si>
    <t>檢體編號(11208100)</t>
    <phoneticPr fontId="34" type="noConversion"/>
  </si>
  <si>
    <t>ML112-1010</t>
    <phoneticPr fontId="34" type="noConversion"/>
  </si>
  <si>
    <t>ML112-1011</t>
    <phoneticPr fontId="34" type="noConversion"/>
  </si>
  <si>
    <t>112/10/24</t>
    <phoneticPr fontId="34" type="noConversion"/>
  </si>
  <si>
    <t>112/10/21</t>
    <phoneticPr fontId="34" type="noConversion"/>
  </si>
  <si>
    <t>112/10/22</t>
    <phoneticPr fontId="34" type="noConversion"/>
  </si>
  <si>
    <t>西湖鄉茅仔埔225之1號N24゜31´50.638〞
E120゜45´43.966〞</t>
    <phoneticPr fontId="34" type="noConversion"/>
  </si>
  <si>
    <t>通霄鎮128縣道</t>
    <phoneticPr fontId="34" type="noConversion"/>
  </si>
  <si>
    <t>112/10/25</t>
    <phoneticPr fontId="34" type="noConversion"/>
  </si>
  <si>
    <t>台13線近聯合大學</t>
    <phoneticPr fontId="34" type="noConversion"/>
  </si>
  <si>
    <t>ML112-1013</t>
    <phoneticPr fontId="34" type="noConversion"/>
  </si>
  <si>
    <t>112/10/26</t>
    <phoneticPr fontId="34" type="noConversion"/>
  </si>
  <si>
    <t>三義鄉勝興村17-3號</t>
    <phoneticPr fontId="34" type="noConversion"/>
  </si>
  <si>
    <t>W112-4671</t>
    <phoneticPr fontId="34" type="noConversion"/>
  </si>
  <si>
    <t>112/10/25</t>
    <phoneticPr fontId="34" type="noConversion"/>
  </si>
  <si>
    <t>檢體編號(11210042)</t>
    <phoneticPr fontId="34" type="noConversion"/>
  </si>
  <si>
    <t>鼬獾</t>
    <phoneticPr fontId="34" type="noConversion"/>
  </si>
  <si>
    <t>112/10/23</t>
    <phoneticPr fontId="34" type="noConversion"/>
  </si>
  <si>
    <t>苗栗縣西湖鄉</t>
    <phoneticPr fontId="34" type="noConversion"/>
  </si>
  <si>
    <t>陰性（－）</t>
    <phoneticPr fontId="34" type="noConversion"/>
  </si>
  <si>
    <t>ML112-1012</t>
    <phoneticPr fontId="34" type="noConversion"/>
  </si>
  <si>
    <t>ML112-1014</t>
    <phoneticPr fontId="34" type="noConversion"/>
  </si>
  <si>
    <t>112/10/31</t>
    <phoneticPr fontId="34" type="noConversion"/>
  </si>
  <si>
    <t>食蟹獴</t>
    <phoneticPr fontId="34" type="noConversion"/>
  </si>
  <si>
    <t>頭份市斗煥里斗煥營區內(阿兵哥通報)</t>
    <phoneticPr fontId="34" type="noConversion"/>
  </si>
  <si>
    <t>檢體編號(R2023-215)</t>
    <phoneticPr fontId="34" type="noConversion"/>
  </si>
  <si>
    <t>檢體編號(R2023-216)</t>
    <phoneticPr fontId="34" type="noConversion"/>
  </si>
  <si>
    <t>檢體編號(R2023-217)</t>
    <phoneticPr fontId="34" type="noConversion"/>
  </si>
  <si>
    <t>檢體編號(R2023-218)</t>
    <phoneticPr fontId="34" type="noConversion"/>
  </si>
  <si>
    <t>檢體編號(R2023-219)</t>
    <phoneticPr fontId="34" type="noConversion"/>
  </si>
  <si>
    <t>ML112-1101</t>
    <phoneticPr fontId="34" type="noConversion"/>
  </si>
  <si>
    <t>ML112-1102</t>
  </si>
  <si>
    <t>ML112-1103</t>
  </si>
  <si>
    <t>112/11/06</t>
    <phoneticPr fontId="34" type="noConversion"/>
  </si>
  <si>
    <t>112/11/07</t>
    <phoneticPr fontId="34" type="noConversion"/>
  </si>
  <si>
    <t>苗栗市新東街360號N24゜32´53.238〞E120゜49´33.018〞</t>
    <phoneticPr fontId="34" type="noConversion"/>
  </si>
  <si>
    <r>
      <t>苗栗縣銅鑼鄉外環道N24゜</t>
    </r>
    <r>
      <rPr>
        <sz val="10.8"/>
        <color rgb="FF000000"/>
        <rFont val="標楷體"/>
        <family val="4"/>
        <charset val="136"/>
      </rPr>
      <t>28´</t>
    </r>
    <r>
      <rPr>
        <sz val="9.6999999999999993"/>
        <color rgb="FF000000"/>
        <rFont val="標楷體"/>
        <family val="4"/>
        <charset val="136"/>
      </rPr>
      <t>16.342〞</t>
    </r>
    <r>
      <rPr>
        <sz val="8.75"/>
        <color rgb="FF000000"/>
        <rFont val="標楷體"/>
        <family val="4"/>
        <charset val="136"/>
      </rPr>
      <t>E120゜</t>
    </r>
    <r>
      <rPr>
        <sz val="7.9"/>
        <color rgb="FF000000"/>
        <rFont val="標楷體"/>
        <family val="4"/>
        <charset val="136"/>
      </rPr>
      <t>46´</t>
    </r>
    <r>
      <rPr>
        <sz val="7.1"/>
        <color rgb="FF000000"/>
        <rFont val="標楷體"/>
        <family val="4"/>
        <charset val="136"/>
      </rPr>
      <t>52.509〞</t>
    </r>
    <phoneticPr fontId="34" type="noConversion"/>
  </si>
  <si>
    <t>苗栗市中山路966巷7號</t>
    <phoneticPr fontId="34" type="noConversion"/>
  </si>
  <si>
    <t>ML112-1104</t>
  </si>
  <si>
    <t>112/11/14</t>
    <phoneticPr fontId="34" type="noConversion"/>
  </si>
  <si>
    <t>飛鼠</t>
    <phoneticPr fontId="34" type="noConversion"/>
  </si>
  <si>
    <t>苗栗縣三義鄉聖衡官</t>
    <phoneticPr fontId="34" type="noConversion"/>
  </si>
  <si>
    <t>ML112-1105</t>
    <phoneticPr fontId="34" type="noConversion"/>
  </si>
  <si>
    <t>ML112-1106</t>
    <phoneticPr fontId="34" type="noConversion"/>
  </si>
  <si>
    <t>112/11/15</t>
    <phoneticPr fontId="34" type="noConversion"/>
  </si>
  <si>
    <t>112/11/16</t>
    <phoneticPr fontId="34" type="noConversion"/>
  </si>
  <si>
    <t>頭份市尖峰路658號N24゜38´47.577〞E120゜53´2.289〞</t>
    <phoneticPr fontId="34" type="noConversion"/>
  </si>
  <si>
    <t>公館鄉N24゜30´1.322〞,E120゜49´27.838〞</t>
    <phoneticPr fontId="34" type="noConversion"/>
  </si>
  <si>
    <t>ML112-1107</t>
    <phoneticPr fontId="34" type="noConversion"/>
  </si>
  <si>
    <t>頭屋鄉苗15縣N24゜34´56.324〞，E120゜51´25.711〞</t>
    <phoneticPr fontId="34" type="noConversion"/>
  </si>
  <si>
    <t>W112-5007</t>
    <phoneticPr fontId="34" type="noConversion"/>
  </si>
  <si>
    <t>112/11/9</t>
    <phoneticPr fontId="34" type="noConversion"/>
  </si>
  <si>
    <t>112/11/10</t>
    <phoneticPr fontId="34" type="noConversion"/>
  </si>
  <si>
    <t>苗栗縣</t>
    <phoneticPr fontId="34" type="noConversion"/>
  </si>
  <si>
    <t>W112-4983</t>
    <phoneticPr fontId="34" type="noConversion"/>
  </si>
  <si>
    <t>檢體編號(11211014)</t>
    <phoneticPr fontId="34" type="noConversion"/>
  </si>
  <si>
    <t>苗栗縣造橋鄉苗8縣6.5k</t>
    <phoneticPr fontId="34" type="noConversion"/>
  </si>
  <si>
    <t>W112-5011</t>
    <phoneticPr fontId="34" type="noConversion"/>
  </si>
  <si>
    <t>112/11/09</t>
    <phoneticPr fontId="34" type="noConversion"/>
  </si>
  <si>
    <t>112/11/13</t>
    <phoneticPr fontId="34" type="noConversion"/>
  </si>
  <si>
    <t>苗栗縣通霄鎮國道x號北上151.4k</t>
    <phoneticPr fontId="34" type="noConversion"/>
  </si>
  <si>
    <t>檢體編號(11211018)</t>
    <phoneticPr fontId="34" type="noConversion"/>
  </si>
  <si>
    <t>檢體編號(NVRI-FB-024)</t>
    <phoneticPr fontId="34" type="noConversion"/>
  </si>
  <si>
    <t>ML112-1108</t>
    <phoneticPr fontId="34" type="noConversion"/>
  </si>
  <si>
    <t>112/11/20</t>
    <phoneticPr fontId="34" type="noConversion"/>
  </si>
  <si>
    <t>112/11/21</t>
    <phoneticPr fontId="34" type="noConversion"/>
  </si>
  <si>
    <t>苗栗縣銅鑼科學園區</t>
    <phoneticPr fontId="34" type="noConversion"/>
  </si>
  <si>
    <t>#474971</t>
    <phoneticPr fontId="34" type="noConversion"/>
  </si>
  <si>
    <t>112/11/23</t>
    <phoneticPr fontId="34" type="noConversion"/>
  </si>
  <si>
    <t>三義鄉台13線24.43028/120.77639</t>
    <phoneticPr fontId="34" type="noConversion"/>
  </si>
  <si>
    <t>ML112-1109</t>
    <phoneticPr fontId="34" type="noConversion"/>
  </si>
  <si>
    <t>竹南鎮中華路422號</t>
    <phoneticPr fontId="34" type="noConversion"/>
  </si>
  <si>
    <t>W112-5093</t>
    <phoneticPr fontId="34" type="noConversion"/>
  </si>
  <si>
    <t>苗栗縣銅鑼鄉台13縣南下36.6k</t>
    <phoneticPr fontId="34" type="noConversion"/>
  </si>
  <si>
    <t>112/11/22</t>
    <phoneticPr fontId="34" type="noConversion"/>
  </si>
  <si>
    <t>檢體編號(11211034)</t>
    <phoneticPr fontId="34" type="noConversion"/>
  </si>
  <si>
    <t>ML112-1110</t>
    <phoneticPr fontId="34" type="noConversion"/>
  </si>
  <si>
    <t>112/11/28</t>
    <phoneticPr fontId="34" type="noConversion"/>
  </si>
  <si>
    <t>苗栗縣三義鄉大坑里N24゜´48.437〞,E120゜44´58.594〞</t>
    <phoneticPr fontId="34" type="noConversion"/>
  </si>
  <si>
    <t>112/11/29</t>
    <phoneticPr fontId="34" type="noConversion"/>
  </si>
  <si>
    <t>ML112-1111</t>
    <phoneticPr fontId="34" type="noConversion"/>
  </si>
  <si>
    <t>ML112-1201</t>
    <phoneticPr fontId="34" type="noConversion"/>
  </si>
  <si>
    <t>112/12/4</t>
    <phoneticPr fontId="34" type="noConversion"/>
  </si>
  <si>
    <t>苗栗縣銅鑼鄉縣道128縣約7.7k</t>
    <phoneticPr fontId="34" type="noConversion"/>
  </si>
  <si>
    <t>112/12/5</t>
    <phoneticPr fontId="34" type="noConversion"/>
  </si>
  <si>
    <t>苗栗市貓貍電台(N24゜32´23.249〞E120゜48´21.98〞)</t>
    <phoneticPr fontId="34" type="noConversion"/>
  </si>
  <si>
    <t>西湖鄉N24゜34´7.816,E120゜45´24.924</t>
    <phoneticPr fontId="34" type="noConversion"/>
  </si>
  <si>
    <t>苗栗市N24゜33´26.764,E120゜46´25.975</t>
    <phoneticPr fontId="34" type="noConversion"/>
  </si>
  <si>
    <t>ML112-1202</t>
    <phoneticPr fontId="34" type="noConversion"/>
  </si>
  <si>
    <t>ML112-1203</t>
    <phoneticPr fontId="34" type="noConversion"/>
  </si>
  <si>
    <t>W112-5341</t>
    <phoneticPr fontId="34" type="noConversion"/>
  </si>
  <si>
    <t>112/11/27</t>
    <phoneticPr fontId="34" type="noConversion"/>
  </si>
  <si>
    <t>苗栗縣獅潭鄉120.9183/24.536824</t>
    <phoneticPr fontId="34" type="noConversion"/>
  </si>
  <si>
    <t>112/12/6</t>
    <phoneticPr fontId="34" type="noConversion"/>
  </si>
  <si>
    <t>檢體編號(11212008)</t>
    <phoneticPr fontId="34" type="noConversion"/>
  </si>
  <si>
    <t>ML112-1204</t>
    <phoneticPr fontId="34" type="noConversion"/>
  </si>
  <si>
    <t>112/12/11</t>
    <phoneticPr fontId="34" type="noConversion"/>
  </si>
  <si>
    <t>苗栗縣苗栗市N24゜33´2.088E120゜48´50.074</t>
    <phoneticPr fontId="34" type="noConversion"/>
  </si>
  <si>
    <t>112/12/14</t>
    <phoneticPr fontId="34" type="noConversion"/>
  </si>
  <si>
    <t>苗栗市福安里福星127-38號</t>
    <phoneticPr fontId="34" type="noConversion"/>
  </si>
  <si>
    <t>ML112-1205</t>
    <phoneticPr fontId="34" type="noConversion"/>
  </si>
  <si>
    <t>W112-5413</t>
    <phoneticPr fontId="34" type="noConversion"/>
  </si>
  <si>
    <t>112/11/25</t>
    <phoneticPr fontId="34" type="noConversion"/>
  </si>
  <si>
    <t>苗栗縣大湖鄉臺3縣南下136.8K</t>
    <phoneticPr fontId="34" type="noConversion"/>
  </si>
  <si>
    <t>112/12/12</t>
    <phoneticPr fontId="34" type="noConversion"/>
  </si>
  <si>
    <t>檢體編號(11212017)</t>
    <phoneticPr fontId="34" type="noConversion"/>
  </si>
  <si>
    <t>112/12/19</t>
    <phoneticPr fontId="34" type="noConversion"/>
  </si>
  <si>
    <t>苗栗縣通霄鎮心地九七九生態教育農園24.46434/120.72529</t>
    <phoneticPr fontId="34" type="noConversion"/>
  </si>
  <si>
    <t>112/12/20</t>
    <phoneticPr fontId="34" type="noConversion"/>
  </si>
  <si>
    <t>苗栗縣三灣鄉中正路</t>
    <phoneticPr fontId="34" type="noConversion"/>
  </si>
  <si>
    <t>ML112-1206</t>
    <phoneticPr fontId="34" type="noConversion"/>
  </si>
  <si>
    <t>#485605</t>
    <phoneticPr fontId="34" type="noConversion"/>
  </si>
  <si>
    <t>W112-5499</t>
    <phoneticPr fontId="34" type="noConversion"/>
  </si>
  <si>
    <t>檢體編號(11212028)</t>
    <phoneticPr fontId="34" type="noConversion"/>
  </si>
  <si>
    <t>112/12/13</t>
    <phoneticPr fontId="34" type="noConversion"/>
  </si>
  <si>
    <t>苗栗縣台61線北下109K處</t>
    <phoneticPr fontId="34" type="noConversion"/>
  </si>
  <si>
    <t>W112-5666</t>
    <phoneticPr fontId="34" type="noConversion"/>
  </si>
  <si>
    <t>112/12/25</t>
    <phoneticPr fontId="34" type="noConversion"/>
  </si>
  <si>
    <t>112/12/27</t>
    <phoneticPr fontId="34" type="noConversion"/>
  </si>
  <si>
    <t>苗栗縣南庄鄉</t>
    <phoneticPr fontId="34" type="noConversion"/>
  </si>
  <si>
    <t>檢體編號(11212044)</t>
    <phoneticPr fontId="34" type="noConversion"/>
  </si>
  <si>
    <t>112/11/30</t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</si>
</sst>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4">
    <numFmt numFmtId="176" formatCode="[$-409]yyyy/m/d\ h:mm\ AM/PM;@"/>
    <numFmt numFmtId="177" formatCode="[$-404]e/m/d;@"/>
    <numFmt numFmtId="178" formatCode="General&quot;隻&quot;"/>
    <numFmt numFmtId="179" formatCode="&quot;陽性:&quot;General&quot;隻&quot;"/>
    <numFmt numFmtId="180" formatCode="&quot;陰性：&quot;General&quot;隻&quot;"/>
    <numFmt numFmtId="181" formatCode="&quot;受理及檢測中：&quot;General&quot;隻&quot;"/>
    <numFmt numFmtId="182" formatCode="&quot;無法檢驗：&quot;General&quot;隻&quot;"/>
    <numFmt numFmtId="183" formatCode="&quot;移送：&quot;General&quot;隻&quot;"/>
    <numFmt numFmtId="184" formatCode="&quot;白鼻心&quot;General&quot;隻&quot;"/>
    <numFmt numFmtId="185" formatCode="&quot;鼬獾&quot;General&quot;隻&quot;"/>
    <numFmt numFmtId="186" formatCode="&quot;雪貂&quot;General&quot;隻&quot;"/>
    <numFmt numFmtId="187" formatCode="&quot;松鼠&quot;General&quot;隻&quot;"/>
    <numFmt numFmtId="188" formatCode="&quot;蝙蝠&quot;General&quot;隻&quot;"/>
    <numFmt numFmtId="189" formatCode="&quot;兔子&quot;General&quot;隻&quot;"/>
    <numFmt numFmtId="190" formatCode="&quot;麝香貓&quot;General&quot;隻&quot;"/>
    <numFmt numFmtId="191" formatCode="&quot;犬&quot;General&quot;隻&quot;"/>
    <numFmt numFmtId="192" formatCode="&quot;貓&quot;General&quot;隻&quot;"/>
    <numFmt numFmtId="193" formatCode="&quot;食蟹獴&quot;General&quot;隻&quot;"/>
    <numFmt numFmtId="194" formatCode="&quot;錢鼠&quot;General&quot;隻&quot;"/>
    <numFmt numFmtId="195" formatCode="&quot;家鼠&quot;General&quot;隻&quot;"/>
    <numFmt numFmtId="196" formatCode="&quot;石虎&quot;General&quot;隻&quot;"/>
    <numFmt numFmtId="197" formatCode="&quot;穿山甲&quot;General&quot;隻&quot;"/>
    <numFmt numFmtId="198" formatCode="&quot;竹南鎮&quot;General&quot;隻&quot;"/>
    <numFmt numFmtId="199" formatCode="&quot;南庄鄉&quot;General&quot;隻&quot;"/>
    <numFmt numFmtId="200" formatCode="&quot;通霄鎮&quot;General&quot;隻&quot;"/>
    <numFmt numFmtId="201" formatCode="&quot;造橋鄉&quot;General&quot;隻&quot;"/>
    <numFmt numFmtId="202" formatCode="&quot;大湖鄉&quot;General&quot;隻&quot;"/>
    <numFmt numFmtId="203" formatCode="&quot;三義鄉&quot;General&quot;隻&quot;"/>
    <numFmt numFmtId="204" formatCode="&quot;苗栗縣&quot;General&quot;隻&quot;"/>
    <numFmt numFmtId="205" formatCode="&quot;頭份市&quot;General&quot;隻&quot;"/>
    <numFmt numFmtId="206" formatCode="&quot;獅潭鄉&quot;General&quot;隻&quot;"/>
    <numFmt numFmtId="207" formatCode="&quot;苑裡鎮&quot;General&quot;隻&quot;"/>
    <numFmt numFmtId="208" formatCode="&quot;頭屋鄉&quot;General&quot;隻&quot;"/>
    <numFmt numFmtId="209" formatCode="&quot;泰安鄉&quot;General&quot;隻&quot;"/>
    <numFmt numFmtId="210" formatCode="&quot;西湖鄉&quot;General&quot;隻&quot;"/>
    <numFmt numFmtId="211" formatCode="&quot;三灣鄉&quot;General&quot;隻&quot;"/>
    <numFmt numFmtId="212" formatCode="&quot;後龍鎮&quot;General&quot;隻&quot;"/>
    <numFmt numFmtId="213" formatCode="&quot;苗栗市&quot;General&quot;隻&quot;"/>
    <numFmt numFmtId="214" formatCode="&quot;公館鄉&quot;General&quot;隻&quot;"/>
    <numFmt numFmtId="215" formatCode="&quot;銅鑼鄉&quot;General&quot;隻&quot;"/>
    <numFmt numFmtId="216" formatCode="&quot;卓蘭鎮&quot;General&quot;隻&quot;"/>
    <numFmt numFmtId="217" formatCode="[$-404]gge&quot;年&quot;m&quot;月&quot;d&quot;日&quot;;@"/>
    <numFmt numFmtId="218" formatCode="[$-404]e&quot;年&quot;m&quot;月&quot;d&quot;日&quot;;@"/>
    <numFmt numFmtId="219" formatCode="m&quot;月&quot;d&quot;日&quot;"/>
  </numFmts>
  <fonts count="44" x14ac:knownFonts="1">
    <font>
      <sz val="12"/>
      <color rgb="FF000000"/>
      <name val="新細明體"/>
      <charset val="136"/>
    </font>
    <font>
      <sz val="12"/>
      <name val="新細明體"/>
      <family val="1"/>
      <charset val="136"/>
    </font>
    <font>
      <sz val="14"/>
      <color rgb="FF00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20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b/>
      <sz val="12"/>
      <color rgb="FF3366FF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2"/>
      <color rgb="FF0066CC"/>
      <name val="標楷體"/>
      <family val="4"/>
      <charset val="136"/>
    </font>
    <font>
      <b/>
      <sz val="11"/>
      <color rgb="FF3366FF"/>
      <name val="標楷體"/>
      <family val="4"/>
      <charset val="136"/>
    </font>
    <font>
      <b/>
      <sz val="16"/>
      <color rgb="FF3366FF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name val="標楷體"/>
      <family val="4"/>
      <charset val="136"/>
    </font>
    <font>
      <sz val="14"/>
      <color rgb="FFFF0000"/>
      <name val="標楷體"/>
      <family val="4"/>
      <charset val="136"/>
    </font>
    <font>
      <b/>
      <sz val="14"/>
      <color rgb="FF0066CC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sz val="12"/>
      <color rgb="FFFF0000"/>
      <name val="新細明體"/>
      <family val="1"/>
      <charset val="136"/>
    </font>
    <font>
      <sz val="12"/>
      <color rgb="FF000000"/>
      <name val="標楷體"/>
      <family val="4"/>
      <charset val="136"/>
    </font>
    <font>
      <b/>
      <sz val="14"/>
      <color rgb="FF0070C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2"/>
      <color rgb="FF0066CC"/>
      <name val="新細明體"/>
      <family val="1"/>
      <charset val="136"/>
    </font>
    <font>
      <sz val="12"/>
      <color rgb="FF0066CC"/>
      <name val="新細明體"/>
      <family val="1"/>
      <charset val="136"/>
    </font>
    <font>
      <b/>
      <sz val="14"/>
      <color rgb="FFFF0000"/>
      <name val="新細明體"/>
      <family val="1"/>
      <charset val="136"/>
    </font>
    <font>
      <sz val="9.6"/>
      <name val="標楷體"/>
      <family val="4"/>
      <charset val="136"/>
    </font>
    <font>
      <sz val="7.7"/>
      <name val="標楷體"/>
      <family val="4"/>
      <charset val="136"/>
    </font>
    <font>
      <sz val="6.15"/>
      <name val="標楷體"/>
      <family val="4"/>
      <charset val="136"/>
    </font>
    <font>
      <sz val="4.9000000000000004"/>
      <name val="標楷體"/>
      <family val="4"/>
      <charset val="136"/>
    </font>
    <font>
      <sz val="14"/>
      <color rgb="FF000000"/>
      <name val="標楷體"/>
      <family val="4"/>
      <charset val="1"/>
    </font>
    <font>
      <sz val="12"/>
      <color rgb="FF000000"/>
      <name val="標楷體"/>
      <family val="4"/>
      <charset val="1"/>
    </font>
    <font>
      <sz val="12"/>
      <color rgb="FFFFFFFF"/>
      <name val="標楷體"/>
      <family val="4"/>
      <charset val="136"/>
    </font>
    <font>
      <sz val="9"/>
      <name val="新細明體"/>
      <family val="1"/>
      <charset val="136"/>
    </font>
    <font>
      <sz val="10.8"/>
      <color rgb="FF000000"/>
      <name val="標楷體"/>
      <family val="4"/>
      <charset val="136"/>
    </font>
    <font>
      <sz val="9.6999999999999993"/>
      <color rgb="FF000000"/>
      <name val="標楷體"/>
      <family val="4"/>
      <charset val="136"/>
    </font>
    <font>
      <sz val="8.75"/>
      <color rgb="FF000000"/>
      <name val="標楷體"/>
      <family val="4"/>
      <charset val="136"/>
    </font>
    <font>
      <sz val="7.9"/>
      <color rgb="FF000000"/>
      <name val="標楷體"/>
      <family val="4"/>
      <charset val="136"/>
    </font>
    <font>
      <sz val="7.1"/>
      <color rgb="FF000000"/>
      <name val="標楷體"/>
      <family val="4"/>
      <charset val="136"/>
    </font>
    <font>
      <sz val="13"/>
      <color rgb="FF000000"/>
      <name val="新細明體"/>
      <family val="1"/>
      <charset val="136"/>
    </font>
    <font>
      <sz val="13"/>
      <color rgb="FFFF0000"/>
      <name val="標楷體"/>
      <family val="4"/>
      <charset val="136"/>
    </font>
    <font>
      <sz val="13"/>
      <name val="標楷體"/>
      <family val="4"/>
      <charset val="136"/>
    </font>
    <font>
      <sz val="13"/>
      <color rgb="FFFF0000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>
      <alignment vertical="center"/>
    </xf>
    <xf numFmtId="0" fontId="5" fillId="0" borderId="1" xfId="1" applyFont="1" applyBorder="1">
      <alignment vertical="center"/>
    </xf>
    <xf numFmtId="176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178" fontId="7" fillId="0" borderId="1" xfId="1" applyNumberFormat="1" applyFont="1" applyBorder="1" applyAlignment="1">
      <alignment horizontal="center" vertical="center"/>
    </xf>
    <xf numFmtId="179" fontId="8" fillId="0" borderId="1" xfId="1" applyNumberFormat="1" applyFont="1" applyBorder="1" applyAlignment="1">
      <alignment horizontal="center" vertical="center"/>
    </xf>
    <xf numFmtId="181" fontId="10" fillId="0" borderId="1" xfId="1" applyNumberFormat="1" applyFont="1" applyBorder="1" applyAlignment="1">
      <alignment horizontal="left" vertical="center" wrapText="1"/>
    </xf>
    <xf numFmtId="183" fontId="11" fillId="0" borderId="1" xfId="1" applyNumberFormat="1" applyFont="1" applyBorder="1" applyAlignment="1">
      <alignment horizontal="left" vertical="center"/>
    </xf>
    <xf numFmtId="184" fontId="9" fillId="0" borderId="1" xfId="1" applyNumberFormat="1" applyFont="1" applyBorder="1" applyAlignment="1" applyProtection="1">
      <alignment horizontal="center" vertical="distributed" wrapText="1"/>
      <protection locked="0"/>
    </xf>
    <xf numFmtId="185" fontId="9" fillId="0" borderId="1" xfId="1" applyNumberFormat="1" applyFont="1" applyBorder="1" applyAlignment="1" applyProtection="1">
      <alignment horizontal="center" vertical="center" wrapText="1"/>
      <protection locked="0"/>
    </xf>
    <xf numFmtId="186" fontId="9" fillId="0" borderId="1" xfId="1" applyNumberFormat="1" applyFont="1" applyBorder="1" applyAlignment="1" applyProtection="1">
      <alignment horizontal="center" vertical="center" wrapText="1"/>
      <protection locked="0"/>
    </xf>
    <xf numFmtId="187" fontId="9" fillId="0" borderId="1" xfId="1" applyNumberFormat="1" applyFont="1" applyBorder="1" applyAlignment="1" applyProtection="1">
      <alignment horizontal="center" vertical="center" wrapText="1"/>
      <protection locked="0"/>
    </xf>
    <xf numFmtId="188" fontId="9" fillId="0" borderId="1" xfId="1" applyNumberFormat="1" applyFont="1" applyBorder="1" applyAlignment="1" applyProtection="1">
      <alignment horizontal="center" vertical="center" wrapText="1"/>
      <protection locked="0"/>
    </xf>
    <xf numFmtId="189" fontId="9" fillId="0" borderId="1" xfId="1" applyNumberFormat="1" applyFont="1" applyBorder="1" applyAlignment="1" applyProtection="1">
      <alignment horizontal="center" vertical="center" wrapText="1"/>
      <protection locked="0"/>
    </xf>
    <xf numFmtId="190" fontId="9" fillId="0" borderId="1" xfId="1" applyNumberFormat="1" applyFont="1" applyBorder="1" applyAlignment="1" applyProtection="1">
      <alignment horizontal="center" vertical="center" wrapText="1"/>
      <protection locked="0"/>
    </xf>
    <xf numFmtId="0" fontId="1" fillId="0" borderId="1" xfId="1" applyBorder="1" applyAlignment="1">
      <alignment horizontal="left" vertical="center"/>
    </xf>
    <xf numFmtId="191" fontId="9" fillId="0" borderId="1" xfId="1" applyNumberFormat="1" applyFont="1" applyBorder="1" applyAlignment="1" applyProtection="1">
      <alignment horizontal="center" vertical="center" wrapText="1"/>
      <protection locked="0"/>
    </xf>
    <xf numFmtId="192" fontId="9" fillId="0" borderId="1" xfId="1" applyNumberFormat="1" applyFont="1" applyBorder="1" applyAlignment="1" applyProtection="1">
      <alignment horizontal="center" vertical="center" wrapText="1"/>
      <protection locked="0"/>
    </xf>
    <xf numFmtId="193" fontId="9" fillId="0" borderId="1" xfId="1" applyNumberFormat="1" applyFont="1" applyBorder="1" applyAlignment="1" applyProtection="1">
      <alignment horizontal="center" vertical="center" wrapText="1"/>
      <protection locked="0"/>
    </xf>
    <xf numFmtId="194" fontId="9" fillId="0" borderId="1" xfId="1" applyNumberFormat="1" applyFont="1" applyBorder="1" applyAlignment="1" applyProtection="1">
      <alignment horizontal="center" vertical="center" wrapText="1"/>
      <protection locked="0"/>
    </xf>
    <xf numFmtId="195" fontId="9" fillId="0" borderId="1" xfId="1" applyNumberFormat="1" applyFont="1" applyBorder="1" applyAlignment="1" applyProtection="1">
      <alignment horizontal="center" vertical="center" wrapText="1"/>
      <protection locked="0"/>
    </xf>
    <xf numFmtId="196" fontId="9" fillId="0" borderId="1" xfId="1" applyNumberFormat="1" applyFont="1" applyBorder="1" applyAlignment="1" applyProtection="1">
      <alignment horizontal="center" vertical="center" wrapText="1"/>
      <protection locked="0"/>
    </xf>
    <xf numFmtId="197" fontId="9" fillId="0" borderId="1" xfId="1" applyNumberFormat="1" applyFont="1" applyBorder="1" applyAlignment="1" applyProtection="1">
      <alignment horizontal="center" vertical="center" wrapText="1"/>
      <protection locked="0"/>
    </xf>
    <xf numFmtId="198" fontId="12" fillId="0" borderId="1" xfId="1" applyNumberFormat="1" applyFont="1" applyBorder="1" applyAlignment="1" applyProtection="1">
      <alignment horizontal="center" vertical="center" wrapText="1"/>
      <protection locked="0"/>
    </xf>
    <xf numFmtId="199" fontId="12" fillId="0" borderId="1" xfId="1" applyNumberFormat="1" applyFont="1" applyBorder="1" applyAlignment="1" applyProtection="1">
      <alignment horizontal="center" vertical="center" wrapText="1"/>
      <protection locked="0"/>
    </xf>
    <xf numFmtId="200" fontId="12" fillId="0" borderId="1" xfId="1" applyNumberFormat="1" applyFont="1" applyBorder="1" applyAlignment="1" applyProtection="1">
      <alignment horizontal="center" vertical="center" wrapText="1"/>
      <protection locked="0"/>
    </xf>
    <xf numFmtId="201" fontId="12" fillId="0" borderId="1" xfId="1" applyNumberFormat="1" applyFont="1" applyBorder="1" applyAlignment="1" applyProtection="1">
      <alignment horizontal="center" vertical="center" wrapText="1"/>
      <protection locked="0"/>
    </xf>
    <xf numFmtId="202" fontId="12" fillId="0" borderId="1" xfId="1" applyNumberFormat="1" applyFont="1" applyBorder="1" applyAlignment="1" applyProtection="1">
      <alignment horizontal="center" vertical="center" wrapText="1"/>
      <protection locked="0"/>
    </xf>
    <xf numFmtId="203" fontId="12" fillId="0" borderId="1" xfId="1" applyNumberFormat="1" applyFont="1" applyBorder="1" applyAlignment="1" applyProtection="1">
      <alignment horizontal="center" vertical="center" wrapText="1"/>
      <protection locked="0"/>
    </xf>
    <xf numFmtId="204" fontId="12" fillId="0" borderId="1" xfId="1" applyNumberFormat="1" applyFont="1" applyBorder="1" applyAlignment="1" applyProtection="1">
      <alignment horizontal="center" vertical="center" wrapText="1"/>
      <protection locked="0"/>
    </xf>
    <xf numFmtId="205" fontId="12" fillId="0" borderId="1" xfId="1" applyNumberFormat="1" applyFont="1" applyBorder="1" applyAlignment="1" applyProtection="1">
      <alignment horizontal="center" vertical="center" wrapText="1"/>
      <protection locked="0"/>
    </xf>
    <xf numFmtId="206" fontId="12" fillId="0" borderId="1" xfId="1" applyNumberFormat="1" applyFont="1" applyBorder="1" applyAlignment="1" applyProtection="1">
      <alignment horizontal="center" vertical="center" wrapText="1"/>
      <protection locked="0"/>
    </xf>
    <xf numFmtId="207" fontId="12" fillId="0" borderId="1" xfId="1" applyNumberFormat="1" applyFont="1" applyBorder="1" applyAlignment="1" applyProtection="1">
      <alignment horizontal="center" vertical="center" wrapText="1"/>
      <protection locked="0"/>
    </xf>
    <xf numFmtId="208" fontId="12" fillId="0" borderId="1" xfId="1" applyNumberFormat="1" applyFont="1" applyBorder="1" applyAlignment="1" applyProtection="1">
      <alignment horizontal="center" vertical="center" wrapText="1"/>
      <protection locked="0"/>
    </xf>
    <xf numFmtId="209" fontId="12" fillId="0" borderId="1" xfId="1" applyNumberFormat="1" applyFont="1" applyBorder="1" applyAlignment="1" applyProtection="1">
      <alignment horizontal="center" vertical="center" wrapText="1"/>
      <protection locked="0"/>
    </xf>
    <xf numFmtId="210" fontId="12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>
      <alignment horizontal="center" vertical="center"/>
    </xf>
    <xf numFmtId="211" fontId="12" fillId="0" borderId="1" xfId="1" applyNumberFormat="1" applyFont="1" applyBorder="1" applyAlignment="1" applyProtection="1">
      <alignment horizontal="center" vertical="center" wrapText="1"/>
      <protection locked="0"/>
    </xf>
    <xf numFmtId="212" fontId="12" fillId="0" borderId="1" xfId="1" applyNumberFormat="1" applyFont="1" applyBorder="1" applyAlignment="1" applyProtection="1">
      <alignment horizontal="center" vertical="center" wrapText="1"/>
      <protection locked="0"/>
    </xf>
    <xf numFmtId="213" fontId="12" fillId="0" borderId="1" xfId="1" applyNumberFormat="1" applyFont="1" applyBorder="1" applyAlignment="1" applyProtection="1">
      <alignment horizontal="center" vertical="center" wrapText="1"/>
      <protection locked="0"/>
    </xf>
    <xf numFmtId="214" fontId="12" fillId="0" borderId="1" xfId="1" applyNumberFormat="1" applyFont="1" applyBorder="1" applyAlignment="1" applyProtection="1">
      <alignment horizontal="center" vertical="center" wrapText="1"/>
      <protection locked="0"/>
    </xf>
    <xf numFmtId="215" fontId="12" fillId="0" borderId="1" xfId="1" applyNumberFormat="1" applyFont="1" applyBorder="1" applyAlignment="1" applyProtection="1">
      <alignment horizontal="center" vertical="center" wrapText="1"/>
      <protection locked="0"/>
    </xf>
    <xf numFmtId="216" fontId="12" fillId="0" borderId="1" xfId="1" applyNumberFormat="1" applyFont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217" fontId="5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177" fontId="13" fillId="0" borderId="1" xfId="1" applyNumberFormat="1" applyFont="1" applyBorder="1" applyAlignment="1" applyProtection="1">
      <alignment horizontal="center" vertical="center"/>
      <protection locked="0"/>
    </xf>
    <xf numFmtId="0" fontId="9" fillId="0" borderId="1" xfId="1" applyFont="1" applyBorder="1" applyAlignment="1" applyProtection="1">
      <alignment horizontal="center" vertical="distributed" wrapText="1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4" fillId="0" borderId="1" xfId="1" applyFont="1" applyBorder="1" applyAlignment="1">
      <alignment horizontal="center" vertical="center"/>
    </xf>
    <xf numFmtId="218" fontId="12" fillId="0" borderId="1" xfId="1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19" fontId="14" fillId="0" borderId="1" xfId="0" applyNumberFormat="1" applyFont="1" applyBorder="1" applyAlignment="1">
      <alignment horizontal="center" vertical="center"/>
    </xf>
    <xf numFmtId="219" fontId="5" fillId="0" borderId="1" xfId="1" applyNumberFormat="1" applyFont="1" applyBorder="1" applyAlignment="1">
      <alignment horizontal="center" vertical="center"/>
    </xf>
    <xf numFmtId="219" fontId="14" fillId="0" borderId="1" xfId="1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219" fontId="18" fillId="0" borderId="1" xfId="1" applyNumberFormat="1" applyFont="1" applyBorder="1" applyAlignment="1">
      <alignment horizontal="center" vertical="center"/>
    </xf>
    <xf numFmtId="218" fontId="6" fillId="0" borderId="1" xfId="0" applyNumberFormat="1" applyFont="1" applyBorder="1" applyAlignment="1">
      <alignment horizontal="left" vertical="center"/>
    </xf>
    <xf numFmtId="218" fontId="6" fillId="0" borderId="1" xfId="1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218" fontId="6" fillId="2" borderId="1" xfId="0" applyNumberFormat="1" applyFont="1" applyFill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218" fontId="6" fillId="0" borderId="1" xfId="0" applyNumberFormat="1" applyFont="1" applyBorder="1" applyAlignment="1">
      <alignment horizontal="left" vertical="center" wrapText="1"/>
    </xf>
    <xf numFmtId="0" fontId="20" fillId="0" borderId="0" xfId="0" applyFont="1">
      <alignment vertical="center"/>
    </xf>
    <xf numFmtId="0" fontId="21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22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219" fontId="19" fillId="0" borderId="1" xfId="0" applyNumberFormat="1" applyFont="1" applyBorder="1" applyAlignment="1">
      <alignment horizontal="center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5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9" fillId="0" borderId="0" xfId="0" applyFont="1">
      <alignment vertical="center"/>
    </xf>
    <xf numFmtId="14" fontId="19" fillId="0" borderId="1" xfId="0" applyNumberFormat="1" applyFont="1" applyBorder="1" applyAlignment="1">
      <alignment horizontal="center" vertical="center"/>
    </xf>
    <xf numFmtId="0" fontId="14" fillId="2" borderId="0" xfId="0" applyFont="1" applyFill="1">
      <alignment vertical="center"/>
    </xf>
    <xf numFmtId="0" fontId="19" fillId="2" borderId="0" xfId="0" applyFont="1" applyFill="1">
      <alignment vertical="center"/>
    </xf>
    <xf numFmtId="0" fontId="19" fillId="2" borderId="1" xfId="0" applyFont="1" applyFill="1" applyBorder="1" applyAlignment="1">
      <alignment horizontal="center" vertical="center"/>
    </xf>
    <xf numFmtId="219" fontId="19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219" fontId="14" fillId="2" borderId="1" xfId="0" applyNumberFormat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218" fontId="33" fillId="0" borderId="0" xfId="0" applyNumberFormat="1" applyFont="1" applyAlignment="1">
      <alignment horizontal="left" vertical="center"/>
    </xf>
    <xf numFmtId="218" fontId="33" fillId="0" borderId="0" xfId="0" applyNumberFormat="1" applyFont="1" applyAlignment="1">
      <alignment horizontal="left" vertical="center" wrapText="1"/>
    </xf>
    <xf numFmtId="218" fontId="6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218" fontId="6" fillId="0" borderId="0" xfId="1" applyNumberFormat="1" applyFont="1" applyAlignment="1">
      <alignment horizontal="left" vertical="center"/>
    </xf>
    <xf numFmtId="218" fontId="6" fillId="0" borderId="0" xfId="0" applyNumberFormat="1" applyFont="1" applyAlignment="1">
      <alignment horizontal="left" vertical="center" wrapText="1"/>
    </xf>
    <xf numFmtId="218" fontId="6" fillId="2" borderId="0" xfId="0" applyNumberFormat="1" applyFont="1" applyFill="1" applyAlignment="1">
      <alignment horizontal="left" vertical="center"/>
    </xf>
    <xf numFmtId="218" fontId="6" fillId="2" borderId="0" xfId="1" applyNumberFormat="1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219" fontId="5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219" fontId="14" fillId="3" borderId="1" xfId="0" applyNumberFormat="1" applyFont="1" applyFill="1" applyBorder="1" applyAlignment="1">
      <alignment horizontal="center" vertical="center"/>
    </xf>
    <xf numFmtId="218" fontId="6" fillId="3" borderId="1" xfId="1" applyNumberFormat="1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center" vertical="center"/>
    </xf>
    <xf numFmtId="219" fontId="19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219" fontId="14" fillId="4" borderId="1" xfId="0" applyNumberFormat="1" applyFont="1" applyFill="1" applyBorder="1" applyAlignment="1">
      <alignment horizontal="center" vertical="center"/>
    </xf>
    <xf numFmtId="218" fontId="6" fillId="4" borderId="1" xfId="1" applyNumberFormat="1" applyFont="1" applyFill="1" applyBorder="1" applyAlignment="1">
      <alignment horizontal="left" vertical="center"/>
    </xf>
    <xf numFmtId="218" fontId="6" fillId="3" borderId="1" xfId="0" applyNumberFormat="1" applyFont="1" applyFill="1" applyBorder="1" applyAlignment="1">
      <alignment horizontal="left" vertical="center"/>
    </xf>
    <xf numFmtId="0" fontId="3" fillId="3" borderId="0" xfId="0" applyFont="1" applyFill="1">
      <alignment vertical="center"/>
    </xf>
    <xf numFmtId="0" fontId="0" fillId="3" borderId="0" xfId="0" applyFill="1">
      <alignment vertical="center"/>
    </xf>
    <xf numFmtId="0" fontId="19" fillId="3" borderId="1" xfId="0" applyFont="1" applyFill="1" applyBorder="1" applyAlignment="1">
      <alignment horizontal="center" vertical="center"/>
    </xf>
    <xf numFmtId="219" fontId="19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4" fontId="19" fillId="3" borderId="1" xfId="0" applyNumberFormat="1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2" fillId="3" borderId="1" xfId="0" applyFont="1" applyFill="1" applyBorder="1">
      <alignment vertical="center"/>
    </xf>
    <xf numFmtId="0" fontId="21" fillId="3" borderId="1" xfId="0" applyFont="1" applyFill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219" fontId="19" fillId="6" borderId="1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/>
    </xf>
    <xf numFmtId="219" fontId="14" fillId="6" borderId="1" xfId="0" applyNumberFormat="1" applyFont="1" applyFill="1" applyBorder="1" applyAlignment="1">
      <alignment horizontal="center" vertical="center"/>
    </xf>
    <xf numFmtId="218" fontId="6" fillId="6" borderId="1" xfId="1" applyNumberFormat="1" applyFont="1" applyFill="1" applyBorder="1" applyAlignment="1">
      <alignment horizontal="left" vertical="center"/>
    </xf>
    <xf numFmtId="0" fontId="2" fillId="3" borderId="1" xfId="0" applyFont="1" applyFill="1" applyBorder="1">
      <alignment vertical="center"/>
    </xf>
    <xf numFmtId="0" fontId="19" fillId="3" borderId="1" xfId="0" applyFont="1" applyFill="1" applyBorder="1">
      <alignment vertical="center"/>
    </xf>
    <xf numFmtId="0" fontId="2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>
      <alignment vertical="center"/>
    </xf>
    <xf numFmtId="0" fontId="16" fillId="3" borderId="1" xfId="0" applyFont="1" applyFill="1" applyBorder="1" applyAlignment="1">
      <alignment horizontal="center" vertical="center"/>
    </xf>
    <xf numFmtId="219" fontId="3" fillId="3" borderId="1" xfId="0" applyNumberFormat="1" applyFont="1" applyFill="1" applyBorder="1">
      <alignment vertical="center"/>
    </xf>
    <xf numFmtId="219" fontId="41" fillId="4" borderId="1" xfId="0" applyNumberFormat="1" applyFont="1" applyFill="1" applyBorder="1" applyAlignment="1">
      <alignment horizontal="center" vertical="center"/>
    </xf>
    <xf numFmtId="218" fontId="42" fillId="3" borderId="1" xfId="0" applyNumberFormat="1" applyFont="1" applyFill="1" applyBorder="1" applyAlignment="1">
      <alignment horizontal="left" vertical="center"/>
    </xf>
    <xf numFmtId="0" fontId="43" fillId="0" borderId="0" xfId="0" applyFont="1">
      <alignment vertical="center"/>
    </xf>
    <xf numFmtId="0" fontId="40" fillId="0" borderId="0" xfId="0" applyFont="1">
      <alignment vertical="center"/>
    </xf>
    <xf numFmtId="0" fontId="43" fillId="3" borderId="0" xfId="0" applyFont="1" applyFill="1">
      <alignment vertical="center"/>
    </xf>
    <xf numFmtId="0" fontId="40" fillId="3" borderId="0" xfId="0" applyFont="1" applyFill="1">
      <alignment vertical="center"/>
    </xf>
    <xf numFmtId="0" fontId="2" fillId="7" borderId="1" xfId="0" applyFont="1" applyFill="1" applyBorder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9" fillId="7" borderId="1" xfId="0" applyFont="1" applyFill="1" applyBorder="1">
      <alignment vertical="center"/>
    </xf>
    <xf numFmtId="0" fontId="2" fillId="7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center" vertical="center"/>
    </xf>
    <xf numFmtId="219" fontId="41" fillId="8" borderId="1" xfId="0" applyNumberFormat="1" applyFont="1" applyFill="1" applyBorder="1" applyAlignment="1">
      <alignment horizontal="center" vertical="center"/>
    </xf>
    <xf numFmtId="218" fontId="42" fillId="7" borderId="1" xfId="0" applyNumberFormat="1" applyFont="1" applyFill="1" applyBorder="1" applyAlignment="1">
      <alignment horizontal="left" vertical="center"/>
    </xf>
    <xf numFmtId="0" fontId="43" fillId="7" borderId="0" xfId="0" applyFont="1" applyFill="1">
      <alignment vertical="center"/>
    </xf>
    <xf numFmtId="0" fontId="40" fillId="7" borderId="0" xfId="0" applyFont="1" applyFill="1">
      <alignment vertical="center"/>
    </xf>
    <xf numFmtId="219" fontId="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18" fontId="5" fillId="0" borderId="1" xfId="0" applyNumberFormat="1" applyFont="1" applyBorder="1" applyAlignment="1">
      <alignment horizontal="left" vertical="center" wrapText="1"/>
    </xf>
    <xf numFmtId="218" fontId="5" fillId="0" borderId="1" xfId="0" applyNumberFormat="1" applyFont="1" applyBorder="1" applyAlignment="1">
      <alignment horizontal="left" vertical="center"/>
    </xf>
    <xf numFmtId="218" fontId="5" fillId="0" borderId="1" xfId="1" applyNumberFormat="1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19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219" fontId="41" fillId="0" borderId="1" xfId="0" applyNumberFormat="1" applyFont="1" applyBorder="1" applyAlignment="1">
      <alignment horizontal="center" vertical="center"/>
    </xf>
    <xf numFmtId="218" fontId="42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7" fontId="1" fillId="0" borderId="1" xfId="1" applyNumberFormat="1" applyBorder="1" applyAlignment="1">
      <alignment horizontal="center" vertical="center"/>
    </xf>
    <xf numFmtId="180" fontId="9" fillId="0" borderId="1" xfId="1" applyNumberFormat="1" applyFont="1" applyBorder="1" applyAlignment="1">
      <alignment horizontal="center" vertical="center"/>
    </xf>
    <xf numFmtId="182" fontId="11" fillId="0" borderId="1" xfId="1" applyNumberFormat="1" applyFont="1" applyBorder="1" applyAlignment="1">
      <alignment horizontal="left" vertical="center"/>
    </xf>
  </cellXfs>
  <cellStyles count="2">
    <cellStyle name="一般" xfId="0" builtinId="0"/>
    <cellStyle name="一般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9"/>
  <sheetViews>
    <sheetView tabSelected="1" view="pageBreakPreview" zoomScale="90" zoomScaleNormal="100" zoomScaleSheetLayoutView="90" zoomScalePageLayoutView="80" workbookViewId="0">
      <pane ySplit="10" topLeftCell="A164" activePane="bottomLeft" state="frozen"/>
      <selection pane="bottomLeft" activeCell="F61" sqref="F61"/>
    </sheetView>
  </sheetViews>
  <sheetFormatPr defaultColWidth="9" defaultRowHeight="19.5" x14ac:dyDescent="0.25"/>
  <cols>
    <col min="1" max="1" width="16.125" style="1" customWidth="1"/>
    <col min="2" max="2" width="16.875" style="2" customWidth="1"/>
    <col min="3" max="3" width="12.75" style="2" customWidth="1"/>
    <col min="4" max="5" width="12.75" customWidth="1"/>
    <col min="6" max="6" width="52.125" customWidth="1"/>
    <col min="7" max="7" width="14.75" style="2" customWidth="1"/>
    <col min="8" max="8" width="12.75" customWidth="1"/>
    <col min="9" max="9" width="45.25" customWidth="1"/>
    <col min="10" max="10" width="21.25" style="3" customWidth="1"/>
    <col min="11" max="18" width="9" style="3"/>
  </cols>
  <sheetData>
    <row r="1" spans="1:10" ht="27.75" x14ac:dyDescent="0.2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x14ac:dyDescent="0.25">
      <c r="A2" s="4"/>
      <c r="B2" s="5"/>
      <c r="C2" s="5"/>
      <c r="D2" s="6"/>
      <c r="E2" s="6"/>
      <c r="F2" s="7"/>
      <c r="G2" s="8" t="s">
        <v>1</v>
      </c>
      <c r="H2" s="189">
        <f ca="1">TODAY()</f>
        <v>45288</v>
      </c>
      <c r="I2" s="189"/>
    </row>
    <row r="3" spans="1:10" ht="21" x14ac:dyDescent="0.25">
      <c r="A3" s="9" t="s">
        <v>2</v>
      </c>
      <c r="B3" s="10">
        <f>SUM(E11:E216)</f>
        <v>168</v>
      </c>
      <c r="C3" s="11">
        <f>4</f>
        <v>4</v>
      </c>
      <c r="D3" s="190">
        <f>SUMIF(G11:G216,"陰性（－）",E11:E216)</f>
        <v>158</v>
      </c>
      <c r="E3" s="190"/>
      <c r="F3" s="12">
        <f>SUMIF(G11:G216,"*中",E11:E216)</f>
        <v>0</v>
      </c>
      <c r="G3" s="191">
        <f>SUMIF(G11:G216,"*無法檢驗",E11:E216)</f>
        <v>3</v>
      </c>
      <c r="H3" s="191"/>
      <c r="I3" s="13">
        <f>SUMIF(G11:G216,"*移",E11:E216)</f>
        <v>0</v>
      </c>
    </row>
    <row r="4" spans="1:10" x14ac:dyDescent="0.25">
      <c r="A4" s="9" t="s">
        <v>3</v>
      </c>
      <c r="B4" s="14">
        <f>SUMIF(D11:D216,"白鼻心",E11:E216)</f>
        <v>62</v>
      </c>
      <c r="C4" s="15">
        <f>SUMIF(D11:D216,"鼬獾",E11:E216)</f>
        <v>59</v>
      </c>
      <c r="D4" s="16">
        <f>SUMIF(D11:D216,"雪貂",E11:E216)</f>
        <v>0</v>
      </c>
      <c r="E4" s="17">
        <f>SUMIF(D11:D216,"松鼠",E11:E216)</f>
        <v>2</v>
      </c>
      <c r="F4" s="18">
        <f>SUMIF(D11:D216,"蝙蝠",E11:E216)</f>
        <v>0</v>
      </c>
      <c r="G4" s="19">
        <f>SUMIF(D11:D216,"兔子",E11:E216)</f>
        <v>1</v>
      </c>
      <c r="H4" s="20">
        <f>SUMIF(D11:D216,"麝香貓",E11:E216)</f>
        <v>4</v>
      </c>
      <c r="I4" s="21"/>
    </row>
    <row r="5" spans="1:10" x14ac:dyDescent="0.25">
      <c r="A5" s="4"/>
      <c r="B5" s="22">
        <f>SUMIF(D11:D216,"犬",E11:E216)</f>
        <v>1</v>
      </c>
      <c r="C5" s="23">
        <f>SUMIF(D11:D216,"貓",E11:E216)</f>
        <v>0</v>
      </c>
      <c r="D5" s="24">
        <f>SUMIF(D11:D216,"食蟹獴",E11:E216)</f>
        <v>2</v>
      </c>
      <c r="E5" s="25">
        <f>SUMIF(D11:D216,"錢鼠",E11:E216)</f>
        <v>0</v>
      </c>
      <c r="F5" s="26">
        <f>SUMIF(D11:D216,"家鼠",E11:E216)</f>
        <v>0</v>
      </c>
      <c r="G5" s="27">
        <f>SUMIF(D11:D216,"石虎",E11:E216)</f>
        <v>13</v>
      </c>
      <c r="H5" s="28">
        <f>SUMIF(D11:D216,"穿山甲",E11:E216)</f>
        <v>18</v>
      </c>
      <c r="I5" s="21"/>
    </row>
    <row r="6" spans="1:10" x14ac:dyDescent="0.25">
      <c r="A6" s="9" t="s">
        <v>4</v>
      </c>
      <c r="B6" s="29">
        <f>SUMIF(F11:F216,"*竹南*",E11:E216)</f>
        <v>7</v>
      </c>
      <c r="C6" s="30">
        <f>SUMIF(F11:F216,"*南庄*",E11:E216)</f>
        <v>4</v>
      </c>
      <c r="D6" s="31">
        <f>SUMIF(F11:F216,"*通霄*",E11:E216)</f>
        <v>18</v>
      </c>
      <c r="E6" s="32">
        <f>SUMIF(F11:F216,"*造橋*",E11:E216)</f>
        <v>14</v>
      </c>
      <c r="F6" s="33">
        <f>SUMIF(F11:F216,"*大湖*",E11:E216)</f>
        <v>2</v>
      </c>
      <c r="G6" s="34">
        <f>SUMIF(F11:F216,"*三義*",E11:E216)</f>
        <v>10</v>
      </c>
      <c r="H6" s="35">
        <f>SUMIF(F11:F216,"*苗栗縣*",E11:E216)</f>
        <v>57</v>
      </c>
      <c r="I6" s="21"/>
    </row>
    <row r="7" spans="1:10" x14ac:dyDescent="0.25">
      <c r="A7" s="4"/>
      <c r="B7" s="36">
        <f>SUMIF(F11:F216,"*頭份*",E11:E216)</f>
        <v>17</v>
      </c>
      <c r="C7" s="37">
        <f>SUMIF(F11:F216,"*獅潭*",E11:E216)</f>
        <v>3</v>
      </c>
      <c r="D7" s="38">
        <f>SUMIF(F11:F216,"*苑裡*",E11:E216)</f>
        <v>4</v>
      </c>
      <c r="E7" s="39">
        <f>SUMIF(F11:F216,"*頭屋*",E11:E216)</f>
        <v>4</v>
      </c>
      <c r="F7" s="40">
        <f>SUMIF(F11:F216,"*泰安*",E11:E216)</f>
        <v>0</v>
      </c>
      <c r="G7" s="41">
        <f>SUMIF(F11:F216,"*西湖*",E11:E216)</f>
        <v>8</v>
      </c>
      <c r="H7" s="42"/>
      <c r="I7" s="21"/>
    </row>
    <row r="8" spans="1:10" x14ac:dyDescent="0.25">
      <c r="A8" s="4"/>
      <c r="B8" s="43">
        <f>SUMIF(F11:F216,"*三灣*",E11:E216)</f>
        <v>4</v>
      </c>
      <c r="C8" s="44">
        <f>SUMIF(F11:F216,"*後龍*",E11:E216)</f>
        <v>16</v>
      </c>
      <c r="D8" s="45">
        <f>SUMIF(F11:F216,"*苗栗市*",E11:E216)</f>
        <v>18</v>
      </c>
      <c r="E8" s="46">
        <f>SUMIF(F11:F216,"*公館*",E11:E216)</f>
        <v>10</v>
      </c>
      <c r="F8" s="47">
        <f>SUMIF(F11:F216,"*銅鑼*",E11:E216)</f>
        <v>12</v>
      </c>
      <c r="G8" s="48">
        <f>SUMIF(F11:F216,"*卓蘭*",E11:E216)</f>
        <v>3</v>
      </c>
      <c r="H8" s="42"/>
      <c r="I8" s="21"/>
    </row>
    <row r="9" spans="1:10" x14ac:dyDescent="0.25">
      <c r="A9" s="4"/>
      <c r="B9" s="49"/>
      <c r="C9" s="49"/>
      <c r="D9" s="49"/>
      <c r="E9" s="49"/>
      <c r="F9" s="49"/>
      <c r="G9" s="50"/>
      <c r="H9" s="42"/>
      <c r="I9" s="21"/>
    </row>
    <row r="10" spans="1:10" x14ac:dyDescent="0.25">
      <c r="A10" s="51" t="s">
        <v>5</v>
      </c>
      <c r="B10" s="52" t="s">
        <v>6</v>
      </c>
      <c r="C10" s="52" t="s">
        <v>7</v>
      </c>
      <c r="D10" s="53" t="s">
        <v>8</v>
      </c>
      <c r="E10" s="54" t="s">
        <v>9</v>
      </c>
      <c r="F10" s="55" t="s">
        <v>10</v>
      </c>
      <c r="G10" s="51" t="s">
        <v>11</v>
      </c>
      <c r="H10" s="56" t="s">
        <v>12</v>
      </c>
      <c r="I10" s="57" t="s">
        <v>13</v>
      </c>
    </row>
    <row r="11" spans="1:10" x14ac:dyDescent="0.25">
      <c r="A11" s="58" t="s">
        <v>14</v>
      </c>
      <c r="B11" s="177" t="s">
        <v>15</v>
      </c>
      <c r="C11" s="177" t="s">
        <v>16</v>
      </c>
      <c r="D11" s="59" t="s">
        <v>17</v>
      </c>
      <c r="E11" s="58">
        <v>1</v>
      </c>
      <c r="F11" s="60" t="s">
        <v>18</v>
      </c>
      <c r="G11" s="178" t="s">
        <v>19</v>
      </c>
      <c r="H11" s="61" t="s">
        <v>16</v>
      </c>
      <c r="I11" s="179" t="s">
        <v>20</v>
      </c>
      <c r="J11" s="3" t="s">
        <v>21</v>
      </c>
    </row>
    <row r="12" spans="1:10" ht="33" x14ac:dyDescent="0.25">
      <c r="A12" s="58" t="s">
        <v>373</v>
      </c>
      <c r="B12" s="177" t="s">
        <v>22</v>
      </c>
      <c r="C12" s="177" t="s">
        <v>22</v>
      </c>
      <c r="D12" s="59" t="s">
        <v>17</v>
      </c>
      <c r="E12" s="58">
        <v>1</v>
      </c>
      <c r="F12" s="60" t="s">
        <v>23</v>
      </c>
      <c r="G12" s="178" t="s">
        <v>19</v>
      </c>
      <c r="H12" s="61" t="s">
        <v>24</v>
      </c>
      <c r="I12" s="180" t="s">
        <v>25</v>
      </c>
    </row>
    <row r="13" spans="1:10" ht="49.5" x14ac:dyDescent="0.25">
      <c r="A13" s="58" t="s">
        <v>374</v>
      </c>
      <c r="B13" s="177" t="s">
        <v>16</v>
      </c>
      <c r="C13" s="177" t="s">
        <v>26</v>
      </c>
      <c r="D13" s="59" t="s">
        <v>27</v>
      </c>
      <c r="E13" s="58">
        <v>1</v>
      </c>
      <c r="F13" s="60" t="s">
        <v>28</v>
      </c>
      <c r="G13" s="178" t="s">
        <v>19</v>
      </c>
      <c r="H13" s="61" t="s">
        <v>22</v>
      </c>
      <c r="I13" s="180" t="s">
        <v>29</v>
      </c>
    </row>
    <row r="14" spans="1:10" x14ac:dyDescent="0.25">
      <c r="A14" s="58" t="s">
        <v>375</v>
      </c>
      <c r="B14" s="177" t="s">
        <v>24</v>
      </c>
      <c r="C14" s="177" t="s">
        <v>24</v>
      </c>
      <c r="D14" s="59" t="s">
        <v>30</v>
      </c>
      <c r="E14" s="58">
        <v>1</v>
      </c>
      <c r="F14" s="60" t="s">
        <v>31</v>
      </c>
      <c r="G14" s="178" t="s">
        <v>19</v>
      </c>
      <c r="H14" s="61" t="s">
        <v>32</v>
      </c>
      <c r="I14" s="180" t="s">
        <v>33</v>
      </c>
    </row>
    <row r="15" spans="1:10" x14ac:dyDescent="0.25">
      <c r="A15" s="58" t="s">
        <v>376</v>
      </c>
      <c r="B15" s="62" t="s">
        <v>24</v>
      </c>
      <c r="C15" s="62" t="s">
        <v>24</v>
      </c>
      <c r="D15" s="59" t="s">
        <v>27</v>
      </c>
      <c r="E15" s="58">
        <v>1</v>
      </c>
      <c r="F15" s="60" t="s">
        <v>34</v>
      </c>
      <c r="G15" s="178" t="s">
        <v>19</v>
      </c>
      <c r="H15" s="61" t="s">
        <v>35</v>
      </c>
      <c r="I15" s="180" t="s">
        <v>36</v>
      </c>
    </row>
    <row r="16" spans="1:10" x14ac:dyDescent="0.25">
      <c r="A16" s="58" t="s">
        <v>377</v>
      </c>
      <c r="B16" s="62" t="s">
        <v>37</v>
      </c>
      <c r="C16" s="62">
        <v>3</v>
      </c>
      <c r="D16" s="59" t="s">
        <v>372</v>
      </c>
      <c r="E16" s="58">
        <v>1</v>
      </c>
      <c r="F16" s="60" t="s">
        <v>38</v>
      </c>
      <c r="G16" s="178" t="s">
        <v>19</v>
      </c>
      <c r="H16" s="61" t="s">
        <v>37</v>
      </c>
      <c r="I16" s="180" t="s">
        <v>39</v>
      </c>
    </row>
    <row r="17" spans="1:18" x14ac:dyDescent="0.25">
      <c r="A17" s="58" t="s">
        <v>378</v>
      </c>
      <c r="B17" s="62" t="s">
        <v>40</v>
      </c>
      <c r="C17" s="177" t="s">
        <v>41</v>
      </c>
      <c r="D17" s="59" t="s">
        <v>42</v>
      </c>
      <c r="E17" s="58">
        <v>1</v>
      </c>
      <c r="F17" s="60" t="s">
        <v>43</v>
      </c>
      <c r="G17" s="178" t="s">
        <v>19</v>
      </c>
      <c r="H17" s="61" t="s">
        <v>44</v>
      </c>
      <c r="I17" s="180" t="s">
        <v>45</v>
      </c>
    </row>
    <row r="18" spans="1:18" x14ac:dyDescent="0.25">
      <c r="A18" s="58"/>
      <c r="B18" s="62" t="s">
        <v>46</v>
      </c>
      <c r="C18" s="62" t="s">
        <v>46</v>
      </c>
      <c r="D18" s="59" t="s">
        <v>17</v>
      </c>
      <c r="E18" s="58">
        <v>1</v>
      </c>
      <c r="F18" s="60" t="s">
        <v>47</v>
      </c>
      <c r="G18" s="178" t="s">
        <v>19</v>
      </c>
      <c r="H18" s="61" t="s">
        <v>44</v>
      </c>
      <c r="I18" s="180" t="s">
        <v>48</v>
      </c>
      <c r="J18" s="3" t="s">
        <v>21</v>
      </c>
    </row>
    <row r="19" spans="1:18" ht="33" x14ac:dyDescent="0.25">
      <c r="A19" s="58" t="s">
        <v>384</v>
      </c>
      <c r="B19" s="177" t="s">
        <v>49</v>
      </c>
      <c r="C19" s="177" t="s">
        <v>49</v>
      </c>
      <c r="D19" s="59" t="s">
        <v>17</v>
      </c>
      <c r="E19" s="58">
        <v>1</v>
      </c>
      <c r="F19" s="60" t="s">
        <v>50</v>
      </c>
      <c r="G19" s="178" t="s">
        <v>19</v>
      </c>
      <c r="H19" s="61" t="s">
        <v>49</v>
      </c>
      <c r="I19" s="180" t="s">
        <v>51</v>
      </c>
    </row>
    <row r="20" spans="1:18" ht="33" x14ac:dyDescent="0.25">
      <c r="A20" s="58" t="s">
        <v>383</v>
      </c>
      <c r="B20" s="177" t="s">
        <v>49</v>
      </c>
      <c r="C20" s="177" t="s">
        <v>49</v>
      </c>
      <c r="D20" s="59" t="s">
        <v>17</v>
      </c>
      <c r="E20" s="58">
        <v>1</v>
      </c>
      <c r="F20" s="60" t="s">
        <v>52</v>
      </c>
      <c r="G20" s="178" t="s">
        <v>53</v>
      </c>
      <c r="H20" s="61" t="s">
        <v>49</v>
      </c>
      <c r="I20" s="180" t="s">
        <v>54</v>
      </c>
    </row>
    <row r="21" spans="1:18" ht="33" x14ac:dyDescent="0.25">
      <c r="A21" s="58" t="s">
        <v>382</v>
      </c>
      <c r="B21" s="177" t="s">
        <v>49</v>
      </c>
      <c r="C21" s="177" t="s">
        <v>49</v>
      </c>
      <c r="D21" s="59" t="s">
        <v>17</v>
      </c>
      <c r="E21" s="58">
        <v>1</v>
      </c>
      <c r="F21" s="60" t="s">
        <v>55</v>
      </c>
      <c r="G21" s="178" t="s">
        <v>19</v>
      </c>
      <c r="H21" s="61" t="s">
        <v>49</v>
      </c>
      <c r="I21" s="180" t="s">
        <v>56</v>
      </c>
    </row>
    <row r="22" spans="1:18" ht="33" x14ac:dyDescent="0.25">
      <c r="A22" s="58" t="s">
        <v>381</v>
      </c>
      <c r="B22" s="177" t="s">
        <v>49</v>
      </c>
      <c r="C22" s="177" t="s">
        <v>49</v>
      </c>
      <c r="D22" s="59" t="s">
        <v>17</v>
      </c>
      <c r="E22" s="58">
        <v>1</v>
      </c>
      <c r="F22" s="60" t="s">
        <v>57</v>
      </c>
      <c r="G22" s="178" t="s">
        <v>53</v>
      </c>
      <c r="H22" s="61" t="s">
        <v>49</v>
      </c>
      <c r="I22" s="180" t="s">
        <v>58</v>
      </c>
    </row>
    <row r="23" spans="1:18" ht="33" x14ac:dyDescent="0.25">
      <c r="A23" s="58" t="s">
        <v>380</v>
      </c>
      <c r="B23" s="177" t="s">
        <v>49</v>
      </c>
      <c r="C23" s="177" t="s">
        <v>49</v>
      </c>
      <c r="D23" s="59" t="s">
        <v>17</v>
      </c>
      <c r="E23" s="58">
        <v>1</v>
      </c>
      <c r="F23" s="60" t="s">
        <v>59</v>
      </c>
      <c r="G23" s="178" t="s">
        <v>53</v>
      </c>
      <c r="H23" s="61" t="s">
        <v>49</v>
      </c>
      <c r="I23" s="180" t="s">
        <v>60</v>
      </c>
    </row>
    <row r="24" spans="1:18" x14ac:dyDescent="0.25">
      <c r="A24" s="58" t="s">
        <v>379</v>
      </c>
      <c r="B24" s="177" t="s">
        <v>61</v>
      </c>
      <c r="C24" s="177" t="s">
        <v>61</v>
      </c>
      <c r="D24" s="59" t="s">
        <v>42</v>
      </c>
      <c r="E24" s="58">
        <v>1</v>
      </c>
      <c r="F24" s="60" t="s">
        <v>62</v>
      </c>
      <c r="G24" s="178" t="s">
        <v>19</v>
      </c>
      <c r="H24" s="61" t="s">
        <v>49</v>
      </c>
      <c r="I24" s="180" t="s">
        <v>63</v>
      </c>
    </row>
    <row r="25" spans="1:18" x14ac:dyDescent="0.25">
      <c r="A25" s="58" t="s">
        <v>386</v>
      </c>
      <c r="B25" s="62" t="s">
        <v>64</v>
      </c>
      <c r="C25" s="62" t="s">
        <v>64</v>
      </c>
      <c r="D25" s="59" t="s">
        <v>30</v>
      </c>
      <c r="E25" s="4">
        <v>1</v>
      </c>
      <c r="F25" s="60" t="s">
        <v>65</v>
      </c>
      <c r="G25" s="178" t="s">
        <v>19</v>
      </c>
      <c r="H25" s="63" t="s">
        <v>44</v>
      </c>
      <c r="I25" s="180" t="s">
        <v>66</v>
      </c>
      <c r="J25" s="3" t="s">
        <v>21</v>
      </c>
    </row>
    <row r="26" spans="1:18" x14ac:dyDescent="0.25">
      <c r="A26" s="58" t="s">
        <v>385</v>
      </c>
      <c r="B26" s="62" t="s">
        <v>64</v>
      </c>
      <c r="C26" s="62" t="s">
        <v>64</v>
      </c>
      <c r="D26" s="59" t="s">
        <v>30</v>
      </c>
      <c r="E26" s="4">
        <v>1</v>
      </c>
      <c r="F26" s="60" t="s">
        <v>67</v>
      </c>
      <c r="G26" s="178" t="s">
        <v>19</v>
      </c>
      <c r="H26" s="63" t="s">
        <v>44</v>
      </c>
      <c r="I26" s="180" t="s">
        <v>68</v>
      </c>
    </row>
    <row r="27" spans="1:18" x14ac:dyDescent="0.25">
      <c r="A27" s="58" t="s">
        <v>387</v>
      </c>
      <c r="B27" s="62" t="s">
        <v>69</v>
      </c>
      <c r="C27" s="62" t="s">
        <v>69</v>
      </c>
      <c r="D27" s="59" t="s">
        <v>17</v>
      </c>
      <c r="E27" s="4">
        <v>1</v>
      </c>
      <c r="F27" s="60" t="s">
        <v>70</v>
      </c>
      <c r="G27" s="178" t="s">
        <v>19</v>
      </c>
      <c r="H27" s="63" t="s">
        <v>44</v>
      </c>
      <c r="I27" s="180" t="s">
        <v>71</v>
      </c>
    </row>
    <row r="28" spans="1:18" s="64" customFormat="1" x14ac:dyDescent="0.25">
      <c r="A28" s="58" t="s">
        <v>388</v>
      </c>
      <c r="B28" s="62" t="s">
        <v>69</v>
      </c>
      <c r="C28" s="62" t="s">
        <v>69</v>
      </c>
      <c r="D28" s="59" t="s">
        <v>30</v>
      </c>
      <c r="E28" s="4">
        <v>1</v>
      </c>
      <c r="F28" s="60" t="s">
        <v>72</v>
      </c>
      <c r="G28" s="178" t="s">
        <v>19</v>
      </c>
      <c r="H28" s="63" t="s">
        <v>73</v>
      </c>
      <c r="I28" s="180" t="s">
        <v>74</v>
      </c>
      <c r="J28" s="3"/>
      <c r="K28" s="3"/>
      <c r="L28" s="3"/>
      <c r="M28" s="3"/>
      <c r="N28" s="3"/>
      <c r="O28" s="3"/>
      <c r="P28" s="3"/>
      <c r="Q28" s="3"/>
      <c r="R28" s="3"/>
    </row>
    <row r="29" spans="1:18" s="65" customFormat="1" ht="44.25" customHeight="1" x14ac:dyDescent="0.25">
      <c r="A29" s="58" t="s">
        <v>390</v>
      </c>
      <c r="B29" s="62" t="s">
        <v>75</v>
      </c>
      <c r="C29" s="62" t="s">
        <v>75</v>
      </c>
      <c r="D29" s="59" t="s">
        <v>27</v>
      </c>
      <c r="E29" s="4">
        <v>1</v>
      </c>
      <c r="F29" s="60" t="s">
        <v>76</v>
      </c>
      <c r="G29" s="178" t="s">
        <v>19</v>
      </c>
      <c r="H29" s="63" t="s">
        <v>73</v>
      </c>
      <c r="I29" s="180" t="s">
        <v>77</v>
      </c>
      <c r="J29" s="3"/>
      <c r="K29" s="3"/>
      <c r="L29" s="3"/>
      <c r="M29" s="3"/>
      <c r="N29" s="3"/>
      <c r="O29" s="3"/>
      <c r="P29" s="3"/>
      <c r="Q29" s="3"/>
      <c r="R29" s="3"/>
    </row>
    <row r="30" spans="1:18" s="65" customFormat="1" ht="39" customHeight="1" x14ac:dyDescent="0.25">
      <c r="A30" s="58" t="s">
        <v>389</v>
      </c>
      <c r="B30" s="62" t="s">
        <v>69</v>
      </c>
      <c r="C30" s="62" t="s">
        <v>69</v>
      </c>
      <c r="D30" s="59" t="s">
        <v>30</v>
      </c>
      <c r="E30" s="4">
        <v>1</v>
      </c>
      <c r="F30" s="60" t="s">
        <v>78</v>
      </c>
      <c r="G30" s="178" t="s">
        <v>19</v>
      </c>
      <c r="H30" s="63" t="s">
        <v>73</v>
      </c>
      <c r="I30" s="181" t="s">
        <v>79</v>
      </c>
      <c r="J30" s="3"/>
      <c r="K30" s="3"/>
      <c r="L30" s="3"/>
      <c r="M30" s="3"/>
      <c r="N30" s="3"/>
      <c r="O30" s="3"/>
      <c r="P30" s="3"/>
      <c r="Q30" s="3"/>
      <c r="R30" s="3"/>
    </row>
    <row r="31" spans="1:18" s="65" customFormat="1" ht="55.5" customHeight="1" x14ac:dyDescent="0.25">
      <c r="A31" s="58" t="s">
        <v>391</v>
      </c>
      <c r="B31" s="62" t="s">
        <v>80</v>
      </c>
      <c r="C31" s="62" t="s">
        <v>80</v>
      </c>
      <c r="D31" s="59" t="s">
        <v>42</v>
      </c>
      <c r="E31" s="4">
        <v>1</v>
      </c>
      <c r="F31" s="60" t="s">
        <v>81</v>
      </c>
      <c r="G31" s="178" t="s">
        <v>82</v>
      </c>
      <c r="H31" s="63" t="s">
        <v>44</v>
      </c>
      <c r="I31" s="181" t="s">
        <v>83</v>
      </c>
      <c r="J31" s="3"/>
      <c r="K31" s="3"/>
      <c r="L31" s="3"/>
      <c r="M31" s="3"/>
      <c r="N31" s="3"/>
      <c r="O31" s="3"/>
      <c r="P31" s="3"/>
      <c r="Q31" s="3"/>
      <c r="R31" s="3"/>
    </row>
    <row r="32" spans="1:18" s="1" customFormat="1" ht="51" customHeight="1" x14ac:dyDescent="0.25">
      <c r="A32" s="58" t="s">
        <v>392</v>
      </c>
      <c r="B32" s="62" t="s">
        <v>84</v>
      </c>
      <c r="C32" s="62" t="s">
        <v>84</v>
      </c>
      <c r="D32" s="59" t="s">
        <v>17</v>
      </c>
      <c r="E32" s="4">
        <v>1</v>
      </c>
      <c r="F32" s="60" t="s">
        <v>85</v>
      </c>
      <c r="G32" s="178" t="s">
        <v>19</v>
      </c>
      <c r="H32" s="63" t="s">
        <v>84</v>
      </c>
      <c r="I32" s="180" t="s">
        <v>86</v>
      </c>
      <c r="J32" s="66"/>
      <c r="K32" s="66"/>
      <c r="L32" s="66"/>
      <c r="M32" s="66"/>
      <c r="N32" s="66"/>
      <c r="O32" s="66"/>
      <c r="P32" s="66"/>
      <c r="Q32" s="66"/>
      <c r="R32" s="66"/>
    </row>
    <row r="33" spans="1:18" s="65" customFormat="1" ht="31.5" customHeight="1" x14ac:dyDescent="0.25">
      <c r="A33" s="58" t="s">
        <v>397</v>
      </c>
      <c r="B33" s="62" t="s">
        <v>87</v>
      </c>
      <c r="C33" s="62" t="s">
        <v>44</v>
      </c>
      <c r="D33" s="59" t="s">
        <v>17</v>
      </c>
      <c r="E33" s="5">
        <v>1</v>
      </c>
      <c r="F33" s="60" t="s">
        <v>88</v>
      </c>
      <c r="G33" s="67" t="s">
        <v>19</v>
      </c>
      <c r="H33" s="68" t="s">
        <v>89</v>
      </c>
      <c r="I33" s="69" t="s">
        <v>90</v>
      </c>
      <c r="J33" s="3"/>
      <c r="K33" s="3"/>
      <c r="L33" s="3"/>
      <c r="M33" s="3"/>
      <c r="N33" s="3"/>
      <c r="O33" s="3"/>
      <c r="P33" s="3"/>
      <c r="Q33" s="3"/>
      <c r="R33" s="3"/>
    </row>
    <row r="34" spans="1:18" s="65" customFormat="1" ht="33" x14ac:dyDescent="0.25">
      <c r="A34" s="58" t="s">
        <v>393</v>
      </c>
      <c r="B34" s="62" t="s">
        <v>44</v>
      </c>
      <c r="C34" s="62" t="s">
        <v>44</v>
      </c>
      <c r="D34" s="59" t="s">
        <v>91</v>
      </c>
      <c r="E34" s="5">
        <v>1</v>
      </c>
      <c r="F34" s="60" t="s">
        <v>92</v>
      </c>
      <c r="G34" s="67" t="s">
        <v>82</v>
      </c>
      <c r="H34" s="68" t="s">
        <v>89</v>
      </c>
      <c r="I34" s="69" t="s">
        <v>93</v>
      </c>
      <c r="J34" s="3"/>
      <c r="K34" s="3"/>
      <c r="L34" s="3"/>
      <c r="M34" s="3"/>
      <c r="N34" s="3"/>
      <c r="O34" s="3"/>
      <c r="P34" s="3"/>
      <c r="Q34" s="3"/>
      <c r="R34" s="3"/>
    </row>
    <row r="35" spans="1:18" s="65" customFormat="1" ht="49.5" x14ac:dyDescent="0.25">
      <c r="A35" s="58" t="s">
        <v>396</v>
      </c>
      <c r="B35" s="62" t="s">
        <v>44</v>
      </c>
      <c r="C35" s="62" t="s">
        <v>44</v>
      </c>
      <c r="D35" s="59" t="s">
        <v>42</v>
      </c>
      <c r="E35" s="5">
        <v>1</v>
      </c>
      <c r="F35" s="60" t="s">
        <v>94</v>
      </c>
      <c r="G35" s="67" t="s">
        <v>19</v>
      </c>
      <c r="H35" s="68" t="s">
        <v>89</v>
      </c>
      <c r="I35" s="69" t="s">
        <v>95</v>
      </c>
      <c r="J35" s="3"/>
      <c r="K35" s="3"/>
      <c r="L35" s="3"/>
      <c r="M35" s="3"/>
      <c r="N35" s="3"/>
      <c r="O35" s="3"/>
      <c r="P35" s="3"/>
      <c r="Q35" s="3"/>
      <c r="R35" s="3"/>
    </row>
    <row r="36" spans="1:18" s="65" customFormat="1" ht="49.5" x14ac:dyDescent="0.25">
      <c r="A36" s="58" t="s">
        <v>395</v>
      </c>
      <c r="B36" s="62" t="s">
        <v>44</v>
      </c>
      <c r="C36" s="62" t="s">
        <v>44</v>
      </c>
      <c r="D36" s="59" t="s">
        <v>17</v>
      </c>
      <c r="E36" s="5">
        <v>1</v>
      </c>
      <c r="F36" s="60" t="s">
        <v>96</v>
      </c>
      <c r="G36" s="67" t="s">
        <v>19</v>
      </c>
      <c r="H36" s="68" t="s">
        <v>89</v>
      </c>
      <c r="I36" s="69" t="s">
        <v>97</v>
      </c>
      <c r="J36" s="3"/>
      <c r="K36" s="3"/>
      <c r="L36" s="3"/>
      <c r="M36" s="3"/>
      <c r="N36" s="3"/>
      <c r="O36" s="3"/>
      <c r="P36" s="3"/>
      <c r="Q36" s="3"/>
      <c r="R36" s="3"/>
    </row>
    <row r="37" spans="1:18" s="65" customFormat="1" x14ac:dyDescent="0.25">
      <c r="A37" s="58" t="s">
        <v>394</v>
      </c>
      <c r="B37" s="62" t="s">
        <v>44</v>
      </c>
      <c r="C37" s="62" t="s">
        <v>44</v>
      </c>
      <c r="D37" s="59" t="s">
        <v>17</v>
      </c>
      <c r="E37" s="5">
        <v>1</v>
      </c>
      <c r="F37" s="60" t="s">
        <v>98</v>
      </c>
      <c r="G37" s="67" t="s">
        <v>19</v>
      </c>
      <c r="H37" s="68" t="s">
        <v>89</v>
      </c>
      <c r="I37" s="69" t="s">
        <v>99</v>
      </c>
      <c r="J37" s="3"/>
      <c r="K37" s="3"/>
      <c r="L37" s="3"/>
      <c r="M37" s="3"/>
      <c r="N37" s="3"/>
      <c r="O37" s="3"/>
      <c r="P37" s="3"/>
      <c r="Q37" s="3"/>
      <c r="R37" s="3"/>
    </row>
    <row r="38" spans="1:18" s="65" customFormat="1" x14ac:dyDescent="0.25">
      <c r="A38" s="58" t="s">
        <v>398</v>
      </c>
      <c r="B38" s="62" t="s">
        <v>100</v>
      </c>
      <c r="C38" s="62" t="s">
        <v>100</v>
      </c>
      <c r="D38" s="59" t="s">
        <v>17</v>
      </c>
      <c r="E38" s="5">
        <v>1</v>
      </c>
      <c r="F38" s="60" t="s">
        <v>101</v>
      </c>
      <c r="G38" s="67" t="s">
        <v>19</v>
      </c>
      <c r="H38" s="68" t="s">
        <v>102</v>
      </c>
      <c r="I38" s="69" t="s">
        <v>103</v>
      </c>
      <c r="J38" s="3"/>
      <c r="K38" s="3"/>
      <c r="L38" s="3"/>
      <c r="M38" s="3"/>
      <c r="N38" s="3"/>
      <c r="O38" s="3"/>
      <c r="P38" s="3"/>
      <c r="Q38" s="3"/>
      <c r="R38" s="3"/>
    </row>
    <row r="39" spans="1:18" s="65" customFormat="1" ht="33" x14ac:dyDescent="0.25">
      <c r="A39" s="58" t="s">
        <v>401</v>
      </c>
      <c r="B39" s="62" t="s">
        <v>75</v>
      </c>
      <c r="C39" s="62" t="s">
        <v>104</v>
      </c>
      <c r="D39" s="59" t="s">
        <v>30</v>
      </c>
      <c r="E39" s="5">
        <v>1</v>
      </c>
      <c r="F39" s="60" t="s">
        <v>105</v>
      </c>
      <c r="G39" s="67"/>
      <c r="H39" s="68"/>
      <c r="I39" s="70" t="s">
        <v>106</v>
      </c>
      <c r="J39" s="3"/>
      <c r="K39" s="3"/>
      <c r="L39" s="3"/>
      <c r="M39" s="3"/>
      <c r="N39" s="3"/>
      <c r="O39" s="3"/>
      <c r="P39" s="3"/>
      <c r="Q39" s="3"/>
      <c r="R39" s="3"/>
    </row>
    <row r="40" spans="1:18" s="65" customFormat="1" ht="33" x14ac:dyDescent="0.25">
      <c r="A40" s="58" t="s">
        <v>400</v>
      </c>
      <c r="B40" s="177" t="s">
        <v>107</v>
      </c>
      <c r="C40" s="62" t="s">
        <v>104</v>
      </c>
      <c r="D40" s="59" t="s">
        <v>108</v>
      </c>
      <c r="E40" s="71">
        <v>1</v>
      </c>
      <c r="F40" s="60" t="s">
        <v>109</v>
      </c>
      <c r="G40" s="67" t="s">
        <v>19</v>
      </c>
      <c r="H40" s="68" t="s">
        <v>110</v>
      </c>
      <c r="I40" s="70" t="s">
        <v>111</v>
      </c>
      <c r="J40" s="3"/>
      <c r="K40" s="3"/>
      <c r="L40" s="3"/>
      <c r="M40" s="3"/>
      <c r="N40" s="3"/>
      <c r="O40" s="3"/>
      <c r="P40" s="3"/>
      <c r="Q40" s="3"/>
      <c r="R40" s="3"/>
    </row>
    <row r="41" spans="1:18" s="65" customFormat="1" x14ac:dyDescent="0.25">
      <c r="A41" s="58" t="s">
        <v>402</v>
      </c>
      <c r="B41" s="62" t="s">
        <v>112</v>
      </c>
      <c r="C41" s="62" t="s">
        <v>112</v>
      </c>
      <c r="D41" s="59" t="s">
        <v>42</v>
      </c>
      <c r="E41" s="5">
        <v>1</v>
      </c>
      <c r="F41" s="72" t="s">
        <v>113</v>
      </c>
      <c r="G41" s="67" t="s">
        <v>19</v>
      </c>
      <c r="H41" s="68" t="s">
        <v>89</v>
      </c>
      <c r="I41" s="70" t="s">
        <v>114</v>
      </c>
      <c r="J41" s="3"/>
      <c r="K41" s="3"/>
      <c r="L41" s="3"/>
      <c r="M41" s="3"/>
      <c r="N41" s="3"/>
      <c r="O41" s="3"/>
      <c r="P41" s="3"/>
      <c r="Q41" s="3"/>
      <c r="R41" s="3"/>
    </row>
    <row r="42" spans="1:18" s="65" customFormat="1" x14ac:dyDescent="0.25">
      <c r="A42" s="58" t="s">
        <v>399</v>
      </c>
      <c r="B42" s="62" t="s">
        <v>100</v>
      </c>
      <c r="C42" s="62" t="s">
        <v>100</v>
      </c>
      <c r="D42" s="59" t="s">
        <v>30</v>
      </c>
      <c r="E42" s="5">
        <v>1</v>
      </c>
      <c r="F42" s="72" t="s">
        <v>115</v>
      </c>
      <c r="G42" s="67" t="s">
        <v>19</v>
      </c>
      <c r="H42" s="68" t="s">
        <v>104</v>
      </c>
      <c r="I42" s="69" t="s">
        <v>116</v>
      </c>
      <c r="J42" s="3"/>
      <c r="K42" s="3"/>
      <c r="L42" s="3"/>
      <c r="M42" s="3"/>
      <c r="N42" s="3"/>
      <c r="O42" s="3"/>
      <c r="P42" s="3"/>
      <c r="Q42" s="3"/>
      <c r="R42" s="3"/>
    </row>
    <row r="43" spans="1:18" s="65" customFormat="1" ht="33" x14ac:dyDescent="0.25">
      <c r="A43" s="58" t="s">
        <v>404</v>
      </c>
      <c r="B43" s="62" t="s">
        <v>112</v>
      </c>
      <c r="C43" s="62" t="s">
        <v>112</v>
      </c>
      <c r="D43" s="79" t="s">
        <v>30</v>
      </c>
      <c r="E43" s="5">
        <v>1</v>
      </c>
      <c r="F43" s="72" t="s">
        <v>117</v>
      </c>
      <c r="G43" s="67" t="s">
        <v>19</v>
      </c>
      <c r="H43" s="68" t="s">
        <v>118</v>
      </c>
      <c r="I43" s="69" t="s">
        <v>119</v>
      </c>
      <c r="J43" s="3"/>
      <c r="K43" s="3"/>
      <c r="L43" s="3"/>
      <c r="M43" s="3"/>
      <c r="N43" s="3"/>
      <c r="O43" s="3"/>
      <c r="P43" s="3"/>
      <c r="Q43" s="3"/>
      <c r="R43" s="3"/>
    </row>
    <row r="44" spans="1:18" s="65" customFormat="1" ht="33" x14ac:dyDescent="0.25">
      <c r="A44" s="58" t="s">
        <v>403</v>
      </c>
      <c r="B44" s="62" t="s">
        <v>112</v>
      </c>
      <c r="C44" s="62" t="s">
        <v>112</v>
      </c>
      <c r="D44" s="79" t="s">
        <v>91</v>
      </c>
      <c r="E44" s="5">
        <v>1</v>
      </c>
      <c r="F44" s="72" t="s">
        <v>120</v>
      </c>
      <c r="G44" s="67" t="s">
        <v>19</v>
      </c>
      <c r="H44" s="68" t="s">
        <v>118</v>
      </c>
      <c r="I44" s="69" t="s">
        <v>121</v>
      </c>
      <c r="J44" s="3"/>
      <c r="K44" s="3"/>
      <c r="L44" s="3"/>
      <c r="M44" s="3"/>
      <c r="N44" s="3"/>
      <c r="O44" s="3"/>
      <c r="P44" s="3"/>
      <c r="Q44" s="3"/>
      <c r="R44" s="3"/>
    </row>
    <row r="45" spans="1:18" s="65" customFormat="1" ht="33" x14ac:dyDescent="0.25">
      <c r="A45" s="58"/>
      <c r="B45" s="62" t="s">
        <v>122</v>
      </c>
      <c r="C45" s="62" t="s">
        <v>123</v>
      </c>
      <c r="D45" s="79" t="s">
        <v>17</v>
      </c>
      <c r="E45" s="5">
        <v>1</v>
      </c>
      <c r="F45" s="72" t="s">
        <v>124</v>
      </c>
      <c r="G45" s="67" t="s">
        <v>19</v>
      </c>
      <c r="H45" s="68" t="s">
        <v>89</v>
      </c>
      <c r="I45" s="70" t="s">
        <v>125</v>
      </c>
      <c r="J45" s="3"/>
      <c r="K45" s="3"/>
      <c r="L45" s="3"/>
      <c r="M45" s="3"/>
      <c r="N45" s="3"/>
      <c r="O45" s="3"/>
      <c r="P45" s="3"/>
      <c r="Q45" s="3"/>
      <c r="R45" s="3"/>
    </row>
    <row r="46" spans="1:18" s="65" customFormat="1" x14ac:dyDescent="0.25">
      <c r="A46" s="58"/>
      <c r="B46" s="62" t="s">
        <v>122</v>
      </c>
      <c r="C46" s="62" t="s">
        <v>123</v>
      </c>
      <c r="D46" s="79" t="s">
        <v>17</v>
      </c>
      <c r="E46" s="5">
        <v>1</v>
      </c>
      <c r="F46" s="72" t="s">
        <v>126</v>
      </c>
      <c r="G46" s="67" t="s">
        <v>19</v>
      </c>
      <c r="H46" s="68" t="s">
        <v>89</v>
      </c>
      <c r="I46" s="70" t="s">
        <v>127</v>
      </c>
      <c r="J46" s="3"/>
      <c r="K46" s="3"/>
      <c r="L46" s="3"/>
      <c r="M46" s="3"/>
      <c r="N46" s="3"/>
      <c r="O46" s="3"/>
      <c r="P46" s="3"/>
      <c r="Q46" s="3"/>
      <c r="R46" s="3"/>
    </row>
    <row r="47" spans="1:18" s="65" customFormat="1" x14ac:dyDescent="0.25">
      <c r="A47" s="58"/>
      <c r="B47" s="62" t="s">
        <v>123</v>
      </c>
      <c r="C47" s="62" t="s">
        <v>123</v>
      </c>
      <c r="D47" s="59" t="s">
        <v>17</v>
      </c>
      <c r="E47" s="5">
        <v>1</v>
      </c>
      <c r="F47" s="72" t="s">
        <v>128</v>
      </c>
      <c r="G47" s="67" t="s">
        <v>19</v>
      </c>
      <c r="H47" s="68" t="s">
        <v>89</v>
      </c>
      <c r="I47" s="70" t="s">
        <v>129</v>
      </c>
      <c r="J47" s="3"/>
      <c r="K47" s="3"/>
      <c r="L47" s="3"/>
      <c r="M47" s="3"/>
      <c r="N47" s="3"/>
      <c r="O47" s="3"/>
      <c r="P47" s="3"/>
      <c r="Q47" s="3"/>
      <c r="R47" s="3"/>
    </row>
    <row r="48" spans="1:18" s="65" customFormat="1" ht="27.75" customHeight="1" x14ac:dyDescent="0.25">
      <c r="A48" s="58" t="s">
        <v>405</v>
      </c>
      <c r="B48" s="62" t="s">
        <v>123</v>
      </c>
      <c r="C48" s="62" t="s">
        <v>123</v>
      </c>
      <c r="D48" s="59" t="s">
        <v>42</v>
      </c>
      <c r="E48" s="5">
        <v>1</v>
      </c>
      <c r="F48" s="72" t="s">
        <v>130</v>
      </c>
      <c r="G48" s="67" t="s">
        <v>19</v>
      </c>
      <c r="H48" s="68" t="s">
        <v>89</v>
      </c>
      <c r="I48" s="70" t="s">
        <v>131</v>
      </c>
      <c r="J48" s="3"/>
      <c r="K48" s="3"/>
      <c r="L48" s="3"/>
      <c r="M48" s="3"/>
      <c r="N48" s="3"/>
      <c r="O48" s="3"/>
      <c r="P48" s="3"/>
      <c r="Q48" s="3"/>
      <c r="R48" s="3"/>
    </row>
    <row r="49" spans="1:18" s="65" customFormat="1" x14ac:dyDescent="0.25">
      <c r="A49" s="58"/>
      <c r="B49" s="62" t="s">
        <v>132</v>
      </c>
      <c r="C49" s="62" t="s">
        <v>132</v>
      </c>
      <c r="D49" s="59" t="s">
        <v>42</v>
      </c>
      <c r="E49" s="5">
        <v>1</v>
      </c>
      <c r="F49" s="72" t="s">
        <v>133</v>
      </c>
      <c r="G49" s="67" t="s">
        <v>19</v>
      </c>
      <c r="H49" s="68" t="s">
        <v>89</v>
      </c>
      <c r="I49" s="70" t="s">
        <v>134</v>
      </c>
      <c r="J49" s="3"/>
      <c r="K49" s="3"/>
      <c r="L49" s="3"/>
      <c r="M49" s="3"/>
      <c r="N49" s="3"/>
      <c r="O49" s="3"/>
      <c r="P49" s="3"/>
      <c r="Q49" s="3"/>
      <c r="R49" s="3"/>
    </row>
    <row r="50" spans="1:18" x14ac:dyDescent="0.25">
      <c r="A50" s="58"/>
      <c r="B50" s="62" t="s">
        <v>135</v>
      </c>
      <c r="C50" s="62" t="s">
        <v>135</v>
      </c>
      <c r="D50" s="59" t="s">
        <v>30</v>
      </c>
      <c r="E50" s="5">
        <v>1</v>
      </c>
      <c r="F50" s="60" t="s">
        <v>136</v>
      </c>
      <c r="G50" s="67" t="s">
        <v>19</v>
      </c>
      <c r="H50" s="63" t="s">
        <v>137</v>
      </c>
      <c r="I50" s="70" t="s">
        <v>138</v>
      </c>
    </row>
    <row r="51" spans="1:18" ht="33.75" customHeight="1" x14ac:dyDescent="0.25">
      <c r="A51" s="58"/>
      <c r="B51" s="62" t="s">
        <v>139</v>
      </c>
      <c r="C51" s="62" t="s">
        <v>139</v>
      </c>
      <c r="D51" s="59" t="s">
        <v>17</v>
      </c>
      <c r="E51" s="5">
        <v>1</v>
      </c>
      <c r="F51" s="72" t="s">
        <v>140</v>
      </c>
      <c r="G51" s="67" t="s">
        <v>19</v>
      </c>
      <c r="H51" s="63" t="s">
        <v>89</v>
      </c>
      <c r="I51" s="80" t="s">
        <v>141</v>
      </c>
    </row>
    <row r="52" spans="1:18" ht="33" x14ac:dyDescent="0.25">
      <c r="A52" s="58"/>
      <c r="B52" s="62" t="s">
        <v>139</v>
      </c>
      <c r="C52" s="62" t="s">
        <v>139</v>
      </c>
      <c r="D52" s="59" t="s">
        <v>17</v>
      </c>
      <c r="E52" s="5">
        <v>1</v>
      </c>
      <c r="F52" s="72" t="s">
        <v>142</v>
      </c>
      <c r="G52" s="67" t="s">
        <v>19</v>
      </c>
      <c r="H52" s="63" t="s">
        <v>89</v>
      </c>
      <c r="I52" s="80" t="s">
        <v>143</v>
      </c>
      <c r="J52" s="81" t="s">
        <v>144</v>
      </c>
    </row>
    <row r="53" spans="1:18" ht="49.5" x14ac:dyDescent="0.25">
      <c r="A53" s="58"/>
      <c r="B53" s="62" t="s">
        <v>139</v>
      </c>
      <c r="C53" s="62" t="s">
        <v>139</v>
      </c>
      <c r="D53" s="59" t="s">
        <v>17</v>
      </c>
      <c r="E53" s="5">
        <v>1</v>
      </c>
      <c r="F53" s="72" t="s">
        <v>145</v>
      </c>
      <c r="G53" s="67" t="s">
        <v>19</v>
      </c>
      <c r="H53" s="63" t="s">
        <v>89</v>
      </c>
      <c r="I53" s="80" t="s">
        <v>146</v>
      </c>
      <c r="J53" s="81" t="s">
        <v>147</v>
      </c>
    </row>
    <row r="54" spans="1:18" ht="33" x14ac:dyDescent="0.25">
      <c r="A54" s="58"/>
      <c r="B54" s="62" t="s">
        <v>139</v>
      </c>
      <c r="C54" s="62" t="s">
        <v>139</v>
      </c>
      <c r="D54" s="59" t="s">
        <v>17</v>
      </c>
      <c r="E54" s="5">
        <v>1</v>
      </c>
      <c r="F54" s="82" t="s">
        <v>148</v>
      </c>
      <c r="G54" s="67" t="s">
        <v>19</v>
      </c>
      <c r="H54" s="61" t="s">
        <v>89</v>
      </c>
      <c r="I54" s="80" t="s">
        <v>149</v>
      </c>
      <c r="J54" s="81" t="s">
        <v>150</v>
      </c>
    </row>
    <row r="55" spans="1:18" ht="33" x14ac:dyDescent="0.25">
      <c r="A55" s="58"/>
      <c r="B55" s="62" t="s">
        <v>139</v>
      </c>
      <c r="C55" s="62" t="s">
        <v>139</v>
      </c>
      <c r="D55" s="59" t="s">
        <v>42</v>
      </c>
      <c r="E55" s="5">
        <v>1</v>
      </c>
      <c r="F55" s="60" t="s">
        <v>151</v>
      </c>
      <c r="G55" s="67" t="s">
        <v>19</v>
      </c>
      <c r="H55" s="61" t="s">
        <v>89</v>
      </c>
      <c r="I55" s="80" t="s">
        <v>152</v>
      </c>
      <c r="J55" s="81" t="s">
        <v>153</v>
      </c>
    </row>
    <row r="56" spans="1:18" s="87" customFormat="1" ht="49.5" x14ac:dyDescent="0.25">
      <c r="A56" s="58"/>
      <c r="B56" s="83" t="s">
        <v>154</v>
      </c>
      <c r="C56" s="83" t="s">
        <v>154</v>
      </c>
      <c r="D56" s="84" t="s">
        <v>17</v>
      </c>
      <c r="E56" s="5">
        <v>1</v>
      </c>
      <c r="F56" s="60" t="s">
        <v>155</v>
      </c>
      <c r="G56" s="67" t="s">
        <v>19</v>
      </c>
      <c r="H56" s="61" t="s">
        <v>102</v>
      </c>
      <c r="I56" s="85" t="s">
        <v>156</v>
      </c>
      <c r="J56" s="86"/>
      <c r="K56" s="86"/>
      <c r="L56" s="86"/>
      <c r="M56" s="86"/>
      <c r="N56" s="86"/>
      <c r="O56" s="86"/>
      <c r="P56" s="86"/>
      <c r="Q56" s="86"/>
      <c r="R56" s="86"/>
    </row>
    <row r="57" spans="1:18" x14ac:dyDescent="0.25">
      <c r="A57" s="58"/>
      <c r="B57" s="83" t="s">
        <v>157</v>
      </c>
      <c r="C57" s="83" t="s">
        <v>157</v>
      </c>
      <c r="D57" s="84" t="s">
        <v>158</v>
      </c>
      <c r="E57" s="5">
        <v>1</v>
      </c>
      <c r="F57" s="60" t="s">
        <v>159</v>
      </c>
      <c r="G57" s="67" t="s">
        <v>19</v>
      </c>
      <c r="H57" s="61" t="s">
        <v>89</v>
      </c>
      <c r="I57" s="80" t="s">
        <v>160</v>
      </c>
    </row>
    <row r="58" spans="1:18" x14ac:dyDescent="0.25">
      <c r="A58" s="58"/>
      <c r="B58" s="83" t="s">
        <v>157</v>
      </c>
      <c r="C58" s="83" t="s">
        <v>157</v>
      </c>
      <c r="D58" s="84" t="s">
        <v>17</v>
      </c>
      <c r="E58" s="71">
        <v>1</v>
      </c>
      <c r="F58" s="60" t="s">
        <v>161</v>
      </c>
      <c r="G58" s="67" t="s">
        <v>19</v>
      </c>
      <c r="H58" s="61" t="s">
        <v>89</v>
      </c>
      <c r="I58" s="80" t="s">
        <v>162</v>
      </c>
    </row>
    <row r="59" spans="1:18" x14ac:dyDescent="0.25">
      <c r="A59" s="58"/>
      <c r="B59" s="83" t="s">
        <v>157</v>
      </c>
      <c r="C59" s="83" t="s">
        <v>157</v>
      </c>
      <c r="D59" s="88" t="s">
        <v>42</v>
      </c>
      <c r="E59" s="5">
        <v>1</v>
      </c>
      <c r="F59" s="60" t="s">
        <v>163</v>
      </c>
      <c r="G59" s="67" t="s">
        <v>19</v>
      </c>
      <c r="H59" s="61" t="s">
        <v>89</v>
      </c>
      <c r="I59" s="80" t="s">
        <v>164</v>
      </c>
    </row>
    <row r="60" spans="1:18" x14ac:dyDescent="0.25">
      <c r="A60" s="58"/>
      <c r="B60" s="83" t="s">
        <v>157</v>
      </c>
      <c r="C60" s="83" t="s">
        <v>157</v>
      </c>
      <c r="D60" s="88" t="s">
        <v>42</v>
      </c>
      <c r="E60" s="5">
        <v>1</v>
      </c>
      <c r="F60" s="60" t="s">
        <v>165</v>
      </c>
      <c r="G60" s="67" t="s">
        <v>19</v>
      </c>
      <c r="H60" s="61" t="s">
        <v>89</v>
      </c>
      <c r="I60" s="80" t="s">
        <v>166</v>
      </c>
    </row>
    <row r="61" spans="1:18" s="65" customFormat="1" ht="49.5" x14ac:dyDescent="0.25">
      <c r="A61" s="58"/>
      <c r="B61" s="83" t="s">
        <v>157</v>
      </c>
      <c r="C61" s="83" t="s">
        <v>167</v>
      </c>
      <c r="D61" s="84" t="s">
        <v>158</v>
      </c>
      <c r="E61" s="89">
        <v>1</v>
      </c>
      <c r="F61" s="90" t="s">
        <v>168</v>
      </c>
      <c r="G61" s="91" t="s">
        <v>19</v>
      </c>
      <c r="H61" s="61" t="s">
        <v>89</v>
      </c>
      <c r="I61" s="80" t="s">
        <v>169</v>
      </c>
      <c r="J61" s="81" t="s">
        <v>170</v>
      </c>
    </row>
    <row r="62" spans="1:18" s="65" customFormat="1" ht="49.5" x14ac:dyDescent="0.25">
      <c r="A62" s="58"/>
      <c r="B62" s="83" t="s">
        <v>157</v>
      </c>
      <c r="C62" s="83" t="s">
        <v>167</v>
      </c>
      <c r="D62" s="84" t="s">
        <v>17</v>
      </c>
      <c r="E62" s="89">
        <v>1</v>
      </c>
      <c r="F62" s="82" t="s">
        <v>171</v>
      </c>
      <c r="G62" s="91" t="s">
        <v>19</v>
      </c>
      <c r="H62" s="61" t="s">
        <v>89</v>
      </c>
      <c r="I62" s="80" t="s">
        <v>172</v>
      </c>
      <c r="J62" s="81" t="s">
        <v>173</v>
      </c>
    </row>
    <row r="63" spans="1:18" s="65" customFormat="1" ht="49.5" x14ac:dyDescent="0.25">
      <c r="A63" s="58"/>
      <c r="B63" s="83" t="s">
        <v>157</v>
      </c>
      <c r="C63" s="83" t="s">
        <v>167</v>
      </c>
      <c r="D63" s="88" t="s">
        <v>42</v>
      </c>
      <c r="E63" s="89">
        <v>1</v>
      </c>
      <c r="F63" s="90" t="s">
        <v>174</v>
      </c>
      <c r="G63" s="91" t="s">
        <v>19</v>
      </c>
      <c r="H63" s="61" t="s">
        <v>89</v>
      </c>
      <c r="I63" s="80" t="s">
        <v>175</v>
      </c>
      <c r="J63" s="81" t="s">
        <v>176</v>
      </c>
    </row>
    <row r="64" spans="1:18" s="65" customFormat="1" ht="49.5" x14ac:dyDescent="0.25">
      <c r="A64" s="58"/>
      <c r="B64" s="83" t="s">
        <v>157</v>
      </c>
      <c r="C64" s="83" t="s">
        <v>167</v>
      </c>
      <c r="D64" s="88" t="s">
        <v>42</v>
      </c>
      <c r="E64" s="89">
        <v>1</v>
      </c>
      <c r="F64" s="90" t="s">
        <v>177</v>
      </c>
      <c r="G64" s="91" t="s">
        <v>19</v>
      </c>
      <c r="H64" s="61" t="s">
        <v>89</v>
      </c>
      <c r="I64" s="80" t="s">
        <v>178</v>
      </c>
      <c r="J64" s="81" t="s">
        <v>179</v>
      </c>
    </row>
    <row r="65" spans="1:11" s="65" customFormat="1" ht="49.5" x14ac:dyDescent="0.25">
      <c r="A65" s="58"/>
      <c r="B65" s="83" t="s">
        <v>157</v>
      </c>
      <c r="C65" s="83" t="s">
        <v>167</v>
      </c>
      <c r="D65" s="88" t="s">
        <v>42</v>
      </c>
      <c r="E65" s="89">
        <v>1</v>
      </c>
      <c r="F65" s="90" t="s">
        <v>180</v>
      </c>
      <c r="G65" s="91" t="s">
        <v>19</v>
      </c>
      <c r="H65" s="61" t="s">
        <v>89</v>
      </c>
      <c r="I65" s="80" t="s">
        <v>181</v>
      </c>
      <c r="J65" s="81" t="s">
        <v>182</v>
      </c>
    </row>
    <row r="66" spans="1:11" s="64" customFormat="1" ht="49.5" x14ac:dyDescent="0.25">
      <c r="A66" s="58"/>
      <c r="B66" s="58" t="s">
        <v>157</v>
      </c>
      <c r="C66" s="58" t="s">
        <v>167</v>
      </c>
      <c r="D66" s="88" t="s">
        <v>42</v>
      </c>
      <c r="E66" s="5">
        <v>1</v>
      </c>
      <c r="F66" s="60" t="s">
        <v>183</v>
      </c>
      <c r="G66" s="67" t="s">
        <v>19</v>
      </c>
      <c r="H66" s="61" t="s">
        <v>89</v>
      </c>
      <c r="I66" s="80" t="s">
        <v>184</v>
      </c>
      <c r="J66" s="81" t="s">
        <v>185</v>
      </c>
    </row>
    <row r="67" spans="1:11" x14ac:dyDescent="0.25">
      <c r="A67" s="58"/>
      <c r="B67" s="83" t="s">
        <v>186</v>
      </c>
      <c r="C67" s="83" t="s">
        <v>186</v>
      </c>
      <c r="D67" s="88" t="s">
        <v>42</v>
      </c>
      <c r="E67" s="5">
        <v>1</v>
      </c>
      <c r="F67" s="72" t="s">
        <v>187</v>
      </c>
      <c r="G67" s="67" t="s">
        <v>19</v>
      </c>
      <c r="H67" s="61" t="s">
        <v>188</v>
      </c>
      <c r="I67" s="80" t="s">
        <v>189</v>
      </c>
    </row>
    <row r="68" spans="1:11" x14ac:dyDescent="0.25">
      <c r="A68" s="58"/>
      <c r="B68" s="83" t="s">
        <v>190</v>
      </c>
      <c r="C68" s="83" t="s">
        <v>190</v>
      </c>
      <c r="D68" s="88" t="s">
        <v>42</v>
      </c>
      <c r="E68" s="5">
        <v>1</v>
      </c>
      <c r="F68" s="72" t="s">
        <v>191</v>
      </c>
      <c r="G68" s="67" t="s">
        <v>19</v>
      </c>
      <c r="H68" s="61" t="s">
        <v>188</v>
      </c>
      <c r="I68" s="80" t="s">
        <v>192</v>
      </c>
    </row>
    <row r="69" spans="1:11" ht="81.75" customHeight="1" x14ac:dyDescent="0.25">
      <c r="A69" s="58"/>
      <c r="B69" s="83" t="s">
        <v>190</v>
      </c>
      <c r="C69" s="83" t="s">
        <v>190</v>
      </c>
      <c r="D69" s="88" t="s">
        <v>42</v>
      </c>
      <c r="E69" s="5">
        <v>1</v>
      </c>
      <c r="F69" s="72" t="s">
        <v>193</v>
      </c>
      <c r="G69" s="67" t="s">
        <v>19</v>
      </c>
      <c r="H69" s="61" t="s">
        <v>188</v>
      </c>
      <c r="I69" s="80" t="s">
        <v>194</v>
      </c>
    </row>
    <row r="70" spans="1:11" ht="49.5" x14ac:dyDescent="0.25">
      <c r="A70" s="58"/>
      <c r="B70" s="83" t="s">
        <v>190</v>
      </c>
      <c r="C70" s="83" t="s">
        <v>190</v>
      </c>
      <c r="D70" s="84" t="s">
        <v>17</v>
      </c>
      <c r="E70" s="5">
        <v>1</v>
      </c>
      <c r="F70" s="72" t="s">
        <v>195</v>
      </c>
      <c r="G70" s="67" t="s">
        <v>19</v>
      </c>
      <c r="H70" s="61" t="s">
        <v>188</v>
      </c>
      <c r="I70" s="80" t="s">
        <v>196</v>
      </c>
    </row>
    <row r="71" spans="1:11" ht="49.5" x14ac:dyDescent="0.25">
      <c r="A71" s="58"/>
      <c r="B71" s="83" t="s">
        <v>197</v>
      </c>
      <c r="C71" s="92" t="s">
        <v>198</v>
      </c>
      <c r="D71" s="84" t="s">
        <v>17</v>
      </c>
      <c r="E71" s="5">
        <v>1</v>
      </c>
      <c r="F71" s="72" t="s">
        <v>199</v>
      </c>
      <c r="G71" s="67" t="s">
        <v>19</v>
      </c>
      <c r="H71" s="61" t="s">
        <v>188</v>
      </c>
      <c r="I71" s="80" t="s">
        <v>200</v>
      </c>
      <c r="J71" s="81" t="s">
        <v>201</v>
      </c>
    </row>
    <row r="72" spans="1:11" ht="49.5" x14ac:dyDescent="0.25">
      <c r="A72" s="58"/>
      <c r="B72" s="83" t="s">
        <v>197</v>
      </c>
      <c r="C72" s="92" t="s">
        <v>198</v>
      </c>
      <c r="D72" s="84" t="s">
        <v>17</v>
      </c>
      <c r="E72" s="5">
        <v>1</v>
      </c>
      <c r="F72" s="72" t="s">
        <v>202</v>
      </c>
      <c r="G72" s="67" t="s">
        <v>19</v>
      </c>
      <c r="H72" s="61" t="s">
        <v>188</v>
      </c>
      <c r="I72" s="80" t="s">
        <v>203</v>
      </c>
      <c r="J72" s="81" t="s">
        <v>204</v>
      </c>
    </row>
    <row r="73" spans="1:11" ht="49.5" x14ac:dyDescent="0.25">
      <c r="A73" s="58"/>
      <c r="B73" s="83" t="s">
        <v>197</v>
      </c>
      <c r="C73" s="92" t="s">
        <v>198</v>
      </c>
      <c r="D73" s="84" t="s">
        <v>17</v>
      </c>
      <c r="E73" s="5">
        <v>1</v>
      </c>
      <c r="F73" s="72" t="s">
        <v>205</v>
      </c>
      <c r="G73" s="67" t="s">
        <v>19</v>
      </c>
      <c r="H73" s="61" t="s">
        <v>188</v>
      </c>
      <c r="I73" s="80" t="s">
        <v>206</v>
      </c>
      <c r="J73" s="81" t="s">
        <v>207</v>
      </c>
    </row>
    <row r="74" spans="1:11" ht="49.5" x14ac:dyDescent="0.25">
      <c r="A74" s="58"/>
      <c r="B74" s="83" t="s">
        <v>197</v>
      </c>
      <c r="C74" s="92" t="s">
        <v>198</v>
      </c>
      <c r="D74" s="84" t="s">
        <v>17</v>
      </c>
      <c r="E74" s="5">
        <v>1</v>
      </c>
      <c r="F74" s="72" t="s">
        <v>208</v>
      </c>
      <c r="G74" s="67" t="s">
        <v>19</v>
      </c>
      <c r="H74" s="61" t="s">
        <v>209</v>
      </c>
      <c r="I74" s="80" t="s">
        <v>210</v>
      </c>
      <c r="J74" s="81" t="s">
        <v>211</v>
      </c>
    </row>
    <row r="75" spans="1:11" ht="49.5" x14ac:dyDescent="0.25">
      <c r="A75" s="58"/>
      <c r="B75" s="83" t="s">
        <v>197</v>
      </c>
      <c r="C75" s="92" t="s">
        <v>198</v>
      </c>
      <c r="D75" s="84" t="s">
        <v>17</v>
      </c>
      <c r="E75" s="5">
        <v>1</v>
      </c>
      <c r="F75" s="72" t="s">
        <v>212</v>
      </c>
      <c r="G75" s="67" t="s">
        <v>19</v>
      </c>
      <c r="H75" s="61" t="s">
        <v>188</v>
      </c>
      <c r="I75" s="80" t="s">
        <v>213</v>
      </c>
      <c r="J75" s="81" t="s">
        <v>214</v>
      </c>
    </row>
    <row r="76" spans="1:11" ht="49.5" x14ac:dyDescent="0.25">
      <c r="A76" s="58"/>
      <c r="B76" s="83" t="s">
        <v>197</v>
      </c>
      <c r="C76" s="92" t="s">
        <v>198</v>
      </c>
      <c r="D76" s="59" t="s">
        <v>42</v>
      </c>
      <c r="E76" s="5">
        <v>1</v>
      </c>
      <c r="F76" s="82" t="s">
        <v>215</v>
      </c>
      <c r="G76" s="67" t="s">
        <v>19</v>
      </c>
      <c r="H76" s="61" t="s">
        <v>188</v>
      </c>
      <c r="I76" s="80" t="s">
        <v>216</v>
      </c>
      <c r="J76" s="81" t="s">
        <v>217</v>
      </c>
    </row>
    <row r="77" spans="1:11" x14ac:dyDescent="0.25">
      <c r="A77" s="58"/>
      <c r="B77" s="92" t="s">
        <v>198</v>
      </c>
      <c r="C77" s="92" t="s">
        <v>198</v>
      </c>
      <c r="D77" s="59" t="s">
        <v>42</v>
      </c>
      <c r="E77" s="5">
        <v>1</v>
      </c>
      <c r="F77" s="72" t="s">
        <v>218</v>
      </c>
      <c r="G77" s="67" t="s">
        <v>19</v>
      </c>
      <c r="H77" s="61" t="s">
        <v>188</v>
      </c>
      <c r="I77" s="80" t="s">
        <v>219</v>
      </c>
    </row>
    <row r="78" spans="1:11" s="64" customFormat="1" ht="49.5" x14ac:dyDescent="0.25">
      <c r="A78" s="58"/>
      <c r="B78" s="58" t="s">
        <v>220</v>
      </c>
      <c r="C78" s="58" t="s">
        <v>221</v>
      </c>
      <c r="D78" s="59" t="s">
        <v>42</v>
      </c>
      <c r="E78" s="5">
        <v>1</v>
      </c>
      <c r="F78" s="72" t="s">
        <v>222</v>
      </c>
      <c r="G78" s="67" t="s">
        <v>19</v>
      </c>
      <c r="H78" s="61" t="s">
        <v>188</v>
      </c>
      <c r="I78" s="80" t="s">
        <v>223</v>
      </c>
      <c r="J78" s="93" t="s">
        <v>224</v>
      </c>
      <c r="K78" s="94"/>
    </row>
    <row r="79" spans="1:11" s="64" customFormat="1" ht="49.5" x14ac:dyDescent="0.25">
      <c r="A79" s="58"/>
      <c r="B79" s="58" t="s">
        <v>220</v>
      </c>
      <c r="C79" s="58" t="s">
        <v>221</v>
      </c>
      <c r="D79" s="59" t="s">
        <v>42</v>
      </c>
      <c r="E79" s="5">
        <v>1</v>
      </c>
      <c r="F79" s="72" t="s">
        <v>225</v>
      </c>
      <c r="G79" s="67" t="s">
        <v>19</v>
      </c>
      <c r="H79" s="61" t="s">
        <v>188</v>
      </c>
      <c r="I79" s="80" t="s">
        <v>226</v>
      </c>
      <c r="J79" s="81" t="s">
        <v>227</v>
      </c>
    </row>
    <row r="80" spans="1:11" s="64" customFormat="1" x14ac:dyDescent="0.25">
      <c r="A80" s="58"/>
      <c r="B80" s="58" t="s">
        <v>220</v>
      </c>
      <c r="C80" s="58" t="s">
        <v>221</v>
      </c>
      <c r="D80" s="59" t="s">
        <v>17</v>
      </c>
      <c r="E80" s="5">
        <v>1</v>
      </c>
      <c r="F80" s="72" t="s">
        <v>228</v>
      </c>
      <c r="G80" s="67" t="s">
        <v>19</v>
      </c>
      <c r="H80" s="61" t="s">
        <v>188</v>
      </c>
      <c r="I80" s="80" t="s">
        <v>229</v>
      </c>
      <c r="J80" s="81" t="s">
        <v>230</v>
      </c>
    </row>
    <row r="81" spans="1:18" s="64" customFormat="1" x14ac:dyDescent="0.25">
      <c r="A81" s="58"/>
      <c r="B81" s="58" t="s">
        <v>220</v>
      </c>
      <c r="C81" s="58" t="s">
        <v>221</v>
      </c>
      <c r="D81" s="59" t="s">
        <v>17</v>
      </c>
      <c r="E81" s="5">
        <v>1</v>
      </c>
      <c r="F81" s="72" t="s">
        <v>231</v>
      </c>
      <c r="G81" s="67" t="s">
        <v>19</v>
      </c>
      <c r="H81" s="61" t="s">
        <v>188</v>
      </c>
      <c r="I81" s="80" t="s">
        <v>232</v>
      </c>
      <c r="J81" s="81" t="s">
        <v>233</v>
      </c>
    </row>
    <row r="82" spans="1:18" s="95" customFormat="1" ht="49.5" x14ac:dyDescent="0.25">
      <c r="A82" s="58"/>
      <c r="B82" s="58" t="s">
        <v>220</v>
      </c>
      <c r="C82" s="58" t="s">
        <v>221</v>
      </c>
      <c r="D82" s="59" t="s">
        <v>234</v>
      </c>
      <c r="E82" s="4">
        <v>1</v>
      </c>
      <c r="F82" s="60" t="s">
        <v>235</v>
      </c>
      <c r="G82" s="67" t="s">
        <v>19</v>
      </c>
      <c r="H82" s="61" t="s">
        <v>188</v>
      </c>
      <c r="I82" s="80" t="s">
        <v>236</v>
      </c>
      <c r="J82" s="81" t="s">
        <v>237</v>
      </c>
    </row>
    <row r="83" spans="1:18" s="98" customFormat="1" ht="49.5" x14ac:dyDescent="0.25">
      <c r="A83" s="58"/>
      <c r="B83" s="58" t="s">
        <v>220</v>
      </c>
      <c r="C83" s="58" t="s">
        <v>238</v>
      </c>
      <c r="D83" s="59" t="s">
        <v>42</v>
      </c>
      <c r="E83" s="5">
        <v>1</v>
      </c>
      <c r="F83" s="72" t="s">
        <v>239</v>
      </c>
      <c r="G83" s="67" t="s">
        <v>19</v>
      </c>
      <c r="H83" s="61" t="s">
        <v>188</v>
      </c>
      <c r="I83" s="80" t="s">
        <v>240</v>
      </c>
      <c r="J83" s="96" t="s">
        <v>241</v>
      </c>
      <c r="K83" s="97"/>
      <c r="L83" s="97"/>
      <c r="M83" s="97"/>
      <c r="N83" s="97"/>
      <c r="O83" s="97"/>
      <c r="P83" s="97"/>
      <c r="Q83" s="97"/>
      <c r="R83" s="97"/>
    </row>
    <row r="84" spans="1:18" s="98" customFormat="1" x14ac:dyDescent="0.25">
      <c r="A84" s="58"/>
      <c r="B84" s="83" t="s">
        <v>220</v>
      </c>
      <c r="C84" s="83" t="s">
        <v>238</v>
      </c>
      <c r="D84" s="79" t="s">
        <v>17</v>
      </c>
      <c r="E84" s="4">
        <v>1</v>
      </c>
      <c r="F84" s="72" t="s">
        <v>242</v>
      </c>
      <c r="G84" s="67" t="s">
        <v>19</v>
      </c>
      <c r="H84" s="61" t="s">
        <v>243</v>
      </c>
      <c r="I84" s="69" t="s">
        <v>244</v>
      </c>
      <c r="J84" s="97"/>
      <c r="K84" s="97"/>
      <c r="L84" s="97"/>
      <c r="M84" s="97"/>
      <c r="N84" s="97"/>
      <c r="O84" s="97"/>
      <c r="P84" s="97"/>
      <c r="Q84" s="97"/>
      <c r="R84" s="97"/>
    </row>
    <row r="85" spans="1:18" s="95" customFormat="1" x14ac:dyDescent="0.25">
      <c r="A85" s="58"/>
      <c r="B85" s="58" t="s">
        <v>221</v>
      </c>
      <c r="C85" s="58" t="s">
        <v>221</v>
      </c>
      <c r="D85" s="59" t="s">
        <v>42</v>
      </c>
      <c r="E85" s="5">
        <v>1</v>
      </c>
      <c r="F85" s="72" t="s">
        <v>245</v>
      </c>
      <c r="G85" s="67" t="s">
        <v>19</v>
      </c>
      <c r="H85" s="61" t="s">
        <v>188</v>
      </c>
      <c r="I85" s="80" t="s">
        <v>246</v>
      </c>
      <c r="J85" s="93"/>
    </row>
    <row r="86" spans="1:18" s="95" customFormat="1" x14ac:dyDescent="0.25">
      <c r="A86" s="58"/>
      <c r="B86" s="58" t="s">
        <v>221</v>
      </c>
      <c r="C86" s="58" t="s">
        <v>221</v>
      </c>
      <c r="D86" s="79" t="s">
        <v>158</v>
      </c>
      <c r="E86" s="4">
        <v>1</v>
      </c>
      <c r="F86" s="72" t="s">
        <v>247</v>
      </c>
      <c r="G86" s="67" t="s">
        <v>19</v>
      </c>
      <c r="H86" s="61" t="s">
        <v>188</v>
      </c>
      <c r="I86" s="80" t="s">
        <v>248</v>
      </c>
      <c r="J86" s="93"/>
    </row>
    <row r="87" spans="1:18" s="98" customFormat="1" x14ac:dyDescent="0.25">
      <c r="A87" s="58"/>
      <c r="B87" s="83" t="s">
        <v>243</v>
      </c>
      <c r="C87" s="83" t="s">
        <v>243</v>
      </c>
      <c r="D87" s="59" t="s">
        <v>249</v>
      </c>
      <c r="E87" s="5">
        <v>1</v>
      </c>
      <c r="F87" s="72" t="s">
        <v>250</v>
      </c>
      <c r="G87" s="67" t="s">
        <v>19</v>
      </c>
      <c r="H87" s="61" t="s">
        <v>188</v>
      </c>
      <c r="I87" s="80" t="s">
        <v>251</v>
      </c>
      <c r="J87" s="97"/>
      <c r="K87" s="97"/>
      <c r="L87" s="97"/>
      <c r="M87" s="97"/>
      <c r="N87" s="97"/>
      <c r="O87" s="97"/>
      <c r="P87" s="97"/>
      <c r="Q87" s="97"/>
      <c r="R87" s="97"/>
    </row>
    <row r="88" spans="1:18" s="98" customFormat="1" ht="49.5" x14ac:dyDescent="0.25">
      <c r="A88" s="58"/>
      <c r="B88" s="83" t="s">
        <v>252</v>
      </c>
      <c r="C88" s="83" t="s">
        <v>253</v>
      </c>
      <c r="D88" s="79" t="s">
        <v>42</v>
      </c>
      <c r="E88" s="5">
        <v>1</v>
      </c>
      <c r="F88" s="72" t="s">
        <v>254</v>
      </c>
      <c r="G88" s="67" t="s">
        <v>19</v>
      </c>
      <c r="H88" s="61" t="s">
        <v>188</v>
      </c>
      <c r="I88" s="69" t="s">
        <v>255</v>
      </c>
      <c r="J88" s="81" t="s">
        <v>256</v>
      </c>
      <c r="K88" s="97"/>
      <c r="L88" s="97"/>
      <c r="M88" s="97"/>
      <c r="N88" s="97"/>
      <c r="O88" s="97"/>
      <c r="P88" s="97"/>
      <c r="Q88" s="97"/>
      <c r="R88" s="97"/>
    </row>
    <row r="89" spans="1:18" s="98" customFormat="1" ht="49.5" x14ac:dyDescent="0.25">
      <c r="A89" s="58"/>
      <c r="B89" s="83" t="s">
        <v>252</v>
      </c>
      <c r="C89" s="83" t="s">
        <v>253</v>
      </c>
      <c r="D89" s="59" t="s">
        <v>42</v>
      </c>
      <c r="E89" s="5">
        <v>1</v>
      </c>
      <c r="F89" s="72" t="s">
        <v>257</v>
      </c>
      <c r="G89" s="67" t="s">
        <v>19</v>
      </c>
      <c r="H89" s="61" t="s">
        <v>188</v>
      </c>
      <c r="I89" s="70" t="s">
        <v>258</v>
      </c>
      <c r="J89" s="81" t="s">
        <v>259</v>
      </c>
      <c r="K89" s="97"/>
      <c r="L89" s="97"/>
      <c r="M89" s="97"/>
      <c r="N89" s="97"/>
      <c r="O89" s="97"/>
      <c r="P89" s="97"/>
      <c r="Q89" s="97"/>
      <c r="R89" s="97"/>
    </row>
    <row r="90" spans="1:18" ht="49.5" x14ac:dyDescent="0.25">
      <c r="A90" s="58"/>
      <c r="B90" s="83" t="s">
        <v>252</v>
      </c>
      <c r="C90" s="83" t="s">
        <v>253</v>
      </c>
      <c r="D90" s="79" t="s">
        <v>17</v>
      </c>
      <c r="E90" s="5">
        <v>1</v>
      </c>
      <c r="F90" s="72" t="s">
        <v>260</v>
      </c>
      <c r="G90" s="67" t="s">
        <v>19</v>
      </c>
      <c r="H90" s="61" t="s">
        <v>188</v>
      </c>
      <c r="I90" s="70" t="s">
        <v>261</v>
      </c>
      <c r="J90" s="81" t="s">
        <v>262</v>
      </c>
    </row>
    <row r="91" spans="1:18" s="98" customFormat="1" ht="49.5" x14ac:dyDescent="0.25">
      <c r="A91" s="58"/>
      <c r="B91" s="83" t="s">
        <v>252</v>
      </c>
      <c r="C91" s="83" t="s">
        <v>253</v>
      </c>
      <c r="D91" s="79" t="s">
        <v>17</v>
      </c>
      <c r="E91" s="5">
        <v>1</v>
      </c>
      <c r="F91" s="72" t="s">
        <v>263</v>
      </c>
      <c r="G91" s="67" t="s">
        <v>19</v>
      </c>
      <c r="H91" s="61" t="s">
        <v>188</v>
      </c>
      <c r="I91" s="70" t="s">
        <v>264</v>
      </c>
      <c r="J91" s="81" t="s">
        <v>265</v>
      </c>
      <c r="K91" s="97"/>
      <c r="L91" s="97"/>
      <c r="M91" s="97"/>
      <c r="N91" s="97"/>
      <c r="O91" s="97"/>
      <c r="P91" s="97"/>
      <c r="Q91" s="97"/>
      <c r="R91" s="97"/>
    </row>
    <row r="92" spans="1:18" s="98" customFormat="1" x14ac:dyDescent="0.25">
      <c r="A92" s="58"/>
      <c r="B92" s="99" t="s">
        <v>266</v>
      </c>
      <c r="C92" s="99" t="s">
        <v>267</v>
      </c>
      <c r="D92" s="79" t="s">
        <v>17</v>
      </c>
      <c r="E92" s="4">
        <v>1</v>
      </c>
      <c r="F92" s="72" t="s">
        <v>268</v>
      </c>
      <c r="G92" s="67" t="s">
        <v>19</v>
      </c>
      <c r="H92" s="61" t="s">
        <v>188</v>
      </c>
      <c r="I92" s="70" t="s">
        <v>269</v>
      </c>
      <c r="J92" s="97"/>
      <c r="K92" s="97"/>
      <c r="L92" s="97"/>
      <c r="M92" s="97"/>
      <c r="N92" s="97"/>
      <c r="O92" s="97"/>
      <c r="P92" s="97"/>
      <c r="Q92" s="97"/>
      <c r="R92" s="97"/>
    </row>
    <row r="93" spans="1:18" s="98" customFormat="1" ht="49.5" x14ac:dyDescent="0.25">
      <c r="A93" s="58"/>
      <c r="B93" s="99" t="s">
        <v>267</v>
      </c>
      <c r="C93" s="99" t="s">
        <v>267</v>
      </c>
      <c r="D93" s="59" t="s">
        <v>42</v>
      </c>
      <c r="E93" s="5">
        <v>1</v>
      </c>
      <c r="F93" s="72" t="s">
        <v>270</v>
      </c>
      <c r="G93" s="67" t="s">
        <v>19</v>
      </c>
      <c r="H93" s="61" t="s">
        <v>188</v>
      </c>
      <c r="I93" s="70" t="s">
        <v>271</v>
      </c>
      <c r="J93" s="81" t="s">
        <v>272</v>
      </c>
      <c r="K93" s="97"/>
      <c r="L93" s="97"/>
      <c r="M93" s="97"/>
      <c r="N93" s="97"/>
      <c r="O93" s="97"/>
      <c r="P93" s="97"/>
      <c r="Q93" s="97"/>
      <c r="R93" s="97"/>
    </row>
    <row r="94" spans="1:18" s="98" customFormat="1" x14ac:dyDescent="0.25">
      <c r="A94" s="58"/>
      <c r="B94" s="83" t="s">
        <v>273</v>
      </c>
      <c r="C94" s="83" t="s">
        <v>274</v>
      </c>
      <c r="D94" s="59" t="s">
        <v>42</v>
      </c>
      <c r="E94" s="5">
        <v>1</v>
      </c>
      <c r="F94" s="72" t="s">
        <v>275</v>
      </c>
      <c r="G94" s="67" t="s">
        <v>19</v>
      </c>
      <c r="H94" s="61" t="s">
        <v>276</v>
      </c>
      <c r="I94" s="70" t="s">
        <v>277</v>
      </c>
      <c r="J94" s="97"/>
      <c r="K94" s="97"/>
      <c r="L94" s="97"/>
      <c r="M94" s="97"/>
      <c r="N94" s="97"/>
      <c r="O94" s="97"/>
      <c r="P94" s="97"/>
      <c r="Q94" s="97"/>
      <c r="R94" s="97"/>
    </row>
    <row r="95" spans="1:18" s="101" customFormat="1" x14ac:dyDescent="0.25">
      <c r="A95" s="58"/>
      <c r="B95" s="83" t="s">
        <v>273</v>
      </c>
      <c r="C95" s="92" t="s">
        <v>273</v>
      </c>
      <c r="D95" s="59" t="s">
        <v>30</v>
      </c>
      <c r="E95" s="4">
        <v>1</v>
      </c>
      <c r="F95" s="72" t="s">
        <v>278</v>
      </c>
      <c r="G95" s="67" t="s">
        <v>19</v>
      </c>
      <c r="H95" s="61" t="s">
        <v>274</v>
      </c>
      <c r="I95" s="85" t="s">
        <v>279</v>
      </c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s="101" customFormat="1" x14ac:dyDescent="0.25">
      <c r="A96" s="58"/>
      <c r="B96" s="83" t="s">
        <v>280</v>
      </c>
      <c r="C96" s="92" t="s">
        <v>281</v>
      </c>
      <c r="D96" s="59" t="s">
        <v>30</v>
      </c>
      <c r="E96" s="4">
        <v>1</v>
      </c>
      <c r="F96" s="72" t="s">
        <v>282</v>
      </c>
      <c r="G96" s="67" t="s">
        <v>19</v>
      </c>
      <c r="H96" s="61" t="s">
        <v>283</v>
      </c>
      <c r="I96" s="70" t="s">
        <v>284</v>
      </c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s="101" customFormat="1" ht="33" x14ac:dyDescent="0.25">
      <c r="A97" s="58"/>
      <c r="B97" s="92" t="s">
        <v>285</v>
      </c>
      <c r="C97" s="92" t="s">
        <v>281</v>
      </c>
      <c r="D97" s="59" t="s">
        <v>42</v>
      </c>
      <c r="E97" s="4">
        <v>1</v>
      </c>
      <c r="F97" s="72" t="s">
        <v>286</v>
      </c>
      <c r="G97" s="67" t="s">
        <v>19</v>
      </c>
      <c r="H97" s="61" t="s">
        <v>283</v>
      </c>
      <c r="I97" s="69" t="s">
        <v>284</v>
      </c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s="101" customFormat="1" ht="33" x14ac:dyDescent="0.25">
      <c r="A98" s="58"/>
      <c r="B98" s="92" t="s">
        <v>281</v>
      </c>
      <c r="C98" s="92" t="s">
        <v>281</v>
      </c>
      <c r="D98" s="59" t="s">
        <v>30</v>
      </c>
      <c r="E98" s="4">
        <v>1</v>
      </c>
      <c r="F98" s="72" t="s">
        <v>287</v>
      </c>
      <c r="G98" s="67" t="s">
        <v>82</v>
      </c>
      <c r="H98" s="61"/>
      <c r="I98" s="69" t="s">
        <v>284</v>
      </c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s="101" customFormat="1" ht="49.5" x14ac:dyDescent="0.25">
      <c r="A99" s="58"/>
      <c r="B99" s="92" t="s">
        <v>285</v>
      </c>
      <c r="C99" s="92" t="s">
        <v>281</v>
      </c>
      <c r="D99" s="59" t="s">
        <v>42</v>
      </c>
      <c r="E99" s="4">
        <v>1</v>
      </c>
      <c r="F99" s="72" t="s">
        <v>288</v>
      </c>
      <c r="G99" s="67" t="s">
        <v>19</v>
      </c>
      <c r="H99" s="61" t="s">
        <v>283</v>
      </c>
      <c r="I99" s="69" t="s">
        <v>284</v>
      </c>
      <c r="J99" s="100" t="s">
        <v>289</v>
      </c>
      <c r="K99" s="100"/>
      <c r="L99" s="100"/>
      <c r="M99" s="100"/>
      <c r="N99" s="100"/>
      <c r="O99" s="100"/>
      <c r="P99" s="100"/>
      <c r="Q99" s="100"/>
      <c r="R99" s="100"/>
    </row>
    <row r="100" spans="1:18" s="101" customFormat="1" ht="49.5" x14ac:dyDescent="0.25">
      <c r="A100" s="58"/>
      <c r="B100" s="92" t="s">
        <v>290</v>
      </c>
      <c r="C100" s="92" t="s">
        <v>281</v>
      </c>
      <c r="D100" s="79" t="s">
        <v>17</v>
      </c>
      <c r="E100" s="4">
        <v>1</v>
      </c>
      <c r="F100" s="72" t="s">
        <v>291</v>
      </c>
      <c r="G100" s="67" t="s">
        <v>19</v>
      </c>
      <c r="H100" s="61" t="s">
        <v>283</v>
      </c>
      <c r="I100" s="69" t="s">
        <v>284</v>
      </c>
      <c r="J100" s="100" t="s">
        <v>292</v>
      </c>
      <c r="K100" s="100"/>
      <c r="L100" s="100"/>
      <c r="M100" s="100"/>
      <c r="N100" s="100"/>
      <c r="O100" s="100"/>
      <c r="P100" s="100"/>
      <c r="Q100" s="100"/>
      <c r="R100" s="100"/>
    </row>
    <row r="101" spans="1:18" s="101" customFormat="1" x14ac:dyDescent="0.25">
      <c r="A101" s="58"/>
      <c r="B101" s="83" t="s">
        <v>293</v>
      </c>
      <c r="C101" s="83" t="s">
        <v>293</v>
      </c>
      <c r="D101" s="59" t="s">
        <v>42</v>
      </c>
      <c r="E101" s="4">
        <v>1</v>
      </c>
      <c r="F101" s="72" t="s">
        <v>294</v>
      </c>
      <c r="G101" s="67" t="s">
        <v>19</v>
      </c>
      <c r="H101" s="61" t="s">
        <v>283</v>
      </c>
      <c r="I101" s="69" t="s">
        <v>284</v>
      </c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s="101" customFormat="1" x14ac:dyDescent="0.25">
      <c r="A102" s="58"/>
      <c r="B102" s="83" t="s">
        <v>295</v>
      </c>
      <c r="C102" s="92" t="s">
        <v>296</v>
      </c>
      <c r="D102" s="59" t="s">
        <v>42</v>
      </c>
      <c r="E102" s="4">
        <v>1</v>
      </c>
      <c r="F102" s="72" t="s">
        <v>297</v>
      </c>
      <c r="G102" s="67" t="s">
        <v>19</v>
      </c>
      <c r="H102" s="61" t="s">
        <v>283</v>
      </c>
      <c r="I102" s="69" t="s">
        <v>284</v>
      </c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s="87" customFormat="1" x14ac:dyDescent="0.25">
      <c r="A103" s="58"/>
      <c r="B103" s="102" t="s">
        <v>296</v>
      </c>
      <c r="C103" s="103" t="s">
        <v>296</v>
      </c>
      <c r="D103" s="104" t="s">
        <v>17</v>
      </c>
      <c r="E103" s="75">
        <v>1</v>
      </c>
      <c r="F103" s="76" t="s">
        <v>298</v>
      </c>
      <c r="G103" s="77"/>
      <c r="H103" s="105"/>
      <c r="I103" s="78" t="s">
        <v>299</v>
      </c>
      <c r="J103" s="86"/>
      <c r="K103" s="86"/>
      <c r="L103" s="86"/>
      <c r="M103" s="86"/>
      <c r="N103" s="86"/>
      <c r="O103" s="86"/>
      <c r="P103" s="86"/>
      <c r="Q103" s="86"/>
      <c r="R103" s="86"/>
    </row>
    <row r="104" spans="1:18" s="87" customFormat="1" x14ac:dyDescent="0.25">
      <c r="A104" s="58"/>
      <c r="B104" s="102" t="s">
        <v>300</v>
      </c>
      <c r="C104" s="102" t="s">
        <v>300</v>
      </c>
      <c r="D104" s="104" t="s">
        <v>42</v>
      </c>
      <c r="E104" s="73">
        <v>1</v>
      </c>
      <c r="F104" s="76" t="s">
        <v>301</v>
      </c>
      <c r="G104" s="77" t="s">
        <v>19</v>
      </c>
      <c r="H104" s="105" t="s">
        <v>283</v>
      </c>
      <c r="I104" s="78" t="s">
        <v>284</v>
      </c>
      <c r="J104" s="86"/>
      <c r="K104" s="86"/>
      <c r="L104" s="86"/>
      <c r="M104" s="86"/>
      <c r="N104" s="86"/>
      <c r="O104" s="86"/>
      <c r="P104" s="86"/>
      <c r="Q104" s="86"/>
      <c r="R104" s="86"/>
    </row>
    <row r="105" spans="1:18" s="87" customFormat="1" ht="33" x14ac:dyDescent="0.25">
      <c r="A105" s="58"/>
      <c r="B105" s="102" t="s">
        <v>302</v>
      </c>
      <c r="C105" s="102" t="s">
        <v>302</v>
      </c>
      <c r="D105" s="104" t="s">
        <v>42</v>
      </c>
      <c r="E105" s="73">
        <v>1</v>
      </c>
      <c r="F105" s="76" t="s">
        <v>303</v>
      </c>
      <c r="G105" s="77" t="s">
        <v>19</v>
      </c>
      <c r="H105" s="105" t="s">
        <v>283</v>
      </c>
      <c r="I105" s="78" t="s">
        <v>284</v>
      </c>
      <c r="J105" s="86"/>
      <c r="K105" s="86"/>
      <c r="L105" s="86"/>
      <c r="M105" s="86"/>
      <c r="N105" s="86"/>
      <c r="O105" s="86"/>
      <c r="P105" s="86"/>
      <c r="Q105" s="86"/>
      <c r="R105" s="86"/>
    </row>
    <row r="106" spans="1:18" s="87" customFormat="1" ht="33" x14ac:dyDescent="0.25">
      <c r="A106" s="58"/>
      <c r="B106" s="102" t="s">
        <v>304</v>
      </c>
      <c r="C106" s="102" t="s">
        <v>305</v>
      </c>
      <c r="D106" s="104" t="s">
        <v>42</v>
      </c>
      <c r="E106" s="73">
        <v>1</v>
      </c>
      <c r="F106" s="76" t="s">
        <v>306</v>
      </c>
      <c r="G106" s="77" t="s">
        <v>19</v>
      </c>
      <c r="H106" s="105" t="s">
        <v>283</v>
      </c>
      <c r="I106" s="78" t="s">
        <v>284</v>
      </c>
      <c r="J106" s="86"/>
      <c r="K106" s="86"/>
      <c r="L106" s="86"/>
      <c r="M106" s="86"/>
      <c r="N106" s="86"/>
      <c r="O106" s="86"/>
      <c r="P106" s="86"/>
      <c r="Q106" s="86"/>
      <c r="R106" s="86"/>
    </row>
    <row r="107" spans="1:18" s="87" customFormat="1" ht="33" x14ac:dyDescent="0.25">
      <c r="A107" s="58"/>
      <c r="B107" s="102" t="s">
        <v>304</v>
      </c>
      <c r="C107" s="102" t="s">
        <v>305</v>
      </c>
      <c r="D107" s="104" t="s">
        <v>42</v>
      </c>
      <c r="E107" s="73">
        <v>1</v>
      </c>
      <c r="F107" s="106" t="s">
        <v>307</v>
      </c>
      <c r="G107" s="77" t="s">
        <v>19</v>
      </c>
      <c r="H107" s="105" t="s">
        <v>283</v>
      </c>
      <c r="I107" s="78" t="s">
        <v>284</v>
      </c>
      <c r="J107" s="86"/>
      <c r="K107" s="86"/>
      <c r="L107" s="86"/>
      <c r="M107" s="86"/>
      <c r="N107" s="86"/>
      <c r="O107" s="86"/>
      <c r="P107" s="86"/>
      <c r="Q107" s="86"/>
      <c r="R107" s="86"/>
    </row>
    <row r="108" spans="1:18" s="87" customFormat="1" ht="33" x14ac:dyDescent="0.25">
      <c r="A108" s="58"/>
      <c r="B108" s="102" t="s">
        <v>304</v>
      </c>
      <c r="C108" s="102" t="s">
        <v>305</v>
      </c>
      <c r="D108" s="104" t="s">
        <v>42</v>
      </c>
      <c r="E108" s="73">
        <v>1</v>
      </c>
      <c r="F108" s="76" t="s">
        <v>308</v>
      </c>
      <c r="G108" s="77" t="s">
        <v>19</v>
      </c>
      <c r="H108" s="105" t="s">
        <v>283</v>
      </c>
      <c r="I108" s="78" t="s">
        <v>284</v>
      </c>
      <c r="J108" s="86"/>
      <c r="K108" s="86"/>
      <c r="L108" s="86"/>
      <c r="M108" s="86"/>
      <c r="N108" s="86"/>
      <c r="O108" s="86"/>
      <c r="P108" s="86"/>
      <c r="Q108" s="86"/>
      <c r="R108" s="86"/>
    </row>
    <row r="109" spans="1:18" s="87" customFormat="1" ht="36" customHeight="1" x14ac:dyDescent="0.25">
      <c r="A109" s="58"/>
      <c r="B109" s="102" t="s">
        <v>309</v>
      </c>
      <c r="C109" s="103" t="s">
        <v>309</v>
      </c>
      <c r="D109" s="104" t="s">
        <v>42</v>
      </c>
      <c r="E109" s="75">
        <v>1</v>
      </c>
      <c r="F109" s="76" t="s">
        <v>310</v>
      </c>
      <c r="G109" s="77" t="s">
        <v>19</v>
      </c>
      <c r="H109" s="105" t="s">
        <v>283</v>
      </c>
      <c r="I109" s="78" t="s">
        <v>284</v>
      </c>
      <c r="J109" s="86"/>
      <c r="K109" s="86"/>
      <c r="L109" s="86"/>
      <c r="M109" s="86"/>
      <c r="N109" s="86"/>
      <c r="O109" s="86"/>
      <c r="P109" s="86"/>
      <c r="Q109" s="86"/>
      <c r="R109" s="86"/>
    </row>
    <row r="110" spans="1:18" x14ac:dyDescent="0.25">
      <c r="A110" s="58"/>
      <c r="B110" s="102" t="s">
        <v>311</v>
      </c>
      <c r="C110" s="103" t="s">
        <v>312</v>
      </c>
      <c r="D110" s="104" t="s">
        <v>42</v>
      </c>
      <c r="E110" s="75">
        <v>1</v>
      </c>
      <c r="F110" s="76" t="s">
        <v>313</v>
      </c>
      <c r="G110" s="77" t="s">
        <v>19</v>
      </c>
      <c r="H110" s="105" t="s">
        <v>314</v>
      </c>
      <c r="I110" s="78" t="s">
        <v>315</v>
      </c>
    </row>
    <row r="111" spans="1:18" ht="33" x14ac:dyDescent="0.25">
      <c r="A111" s="58"/>
      <c r="B111" s="102" t="s">
        <v>312</v>
      </c>
      <c r="C111" s="103" t="s">
        <v>312</v>
      </c>
      <c r="D111" s="104" t="s">
        <v>17</v>
      </c>
      <c r="E111" s="75">
        <v>1</v>
      </c>
      <c r="F111" s="76" t="s">
        <v>316</v>
      </c>
      <c r="G111" s="77" t="s">
        <v>19</v>
      </c>
      <c r="H111" s="105" t="s">
        <v>314</v>
      </c>
      <c r="I111" s="78" t="s">
        <v>317</v>
      </c>
    </row>
    <row r="112" spans="1:18" ht="37.5" customHeight="1" x14ac:dyDescent="0.25">
      <c r="A112" s="58"/>
      <c r="B112" s="102" t="s">
        <v>318</v>
      </c>
      <c r="C112" s="103" t="s">
        <v>318</v>
      </c>
      <c r="D112" s="104" t="s">
        <v>42</v>
      </c>
      <c r="E112" s="75">
        <v>1</v>
      </c>
      <c r="F112" s="76" t="s">
        <v>319</v>
      </c>
      <c r="G112" s="77" t="s">
        <v>19</v>
      </c>
      <c r="H112" s="105" t="s">
        <v>314</v>
      </c>
      <c r="I112" s="78" t="s">
        <v>320</v>
      </c>
    </row>
    <row r="113" spans="1:18" ht="37.5" customHeight="1" x14ac:dyDescent="0.25">
      <c r="A113" s="58"/>
      <c r="B113" s="102" t="s">
        <v>321</v>
      </c>
      <c r="C113" s="103" t="s">
        <v>322</v>
      </c>
      <c r="D113" s="104" t="s">
        <v>30</v>
      </c>
      <c r="E113" s="75">
        <v>1</v>
      </c>
      <c r="F113" s="76" t="s">
        <v>323</v>
      </c>
      <c r="G113" s="77" t="s">
        <v>19</v>
      </c>
      <c r="H113" s="105" t="s">
        <v>314</v>
      </c>
      <c r="I113" s="78" t="s">
        <v>324</v>
      </c>
    </row>
    <row r="114" spans="1:18" ht="37.5" customHeight="1" x14ac:dyDescent="0.25">
      <c r="A114" s="58"/>
      <c r="B114" s="102" t="s">
        <v>321</v>
      </c>
      <c r="C114" s="103" t="s">
        <v>322</v>
      </c>
      <c r="D114" s="104" t="s">
        <v>42</v>
      </c>
      <c r="E114" s="75">
        <v>1</v>
      </c>
      <c r="F114" s="76" t="s">
        <v>325</v>
      </c>
      <c r="G114" s="77" t="s">
        <v>19</v>
      </c>
      <c r="H114" s="105" t="s">
        <v>314</v>
      </c>
      <c r="I114" s="78" t="s">
        <v>326</v>
      </c>
    </row>
    <row r="115" spans="1:18" x14ac:dyDescent="0.25">
      <c r="A115" s="58"/>
      <c r="B115" s="102" t="s">
        <v>322</v>
      </c>
      <c r="C115" s="103" t="s">
        <v>327</v>
      </c>
      <c r="D115" s="104" t="s">
        <v>42</v>
      </c>
      <c r="E115" s="75">
        <v>1</v>
      </c>
      <c r="F115" s="76" t="s">
        <v>328</v>
      </c>
      <c r="G115" s="77" t="s">
        <v>19</v>
      </c>
      <c r="H115" s="105" t="s">
        <v>314</v>
      </c>
      <c r="I115" s="78" t="s">
        <v>329</v>
      </c>
    </row>
    <row r="116" spans="1:18" x14ac:dyDescent="0.25">
      <c r="A116" s="58"/>
      <c r="B116" s="102" t="s">
        <v>330</v>
      </c>
      <c r="C116" s="103" t="s">
        <v>330</v>
      </c>
      <c r="D116" s="104" t="s">
        <v>42</v>
      </c>
      <c r="E116" s="75">
        <v>1</v>
      </c>
      <c r="F116" s="76" t="s">
        <v>331</v>
      </c>
      <c r="G116" s="77" t="s">
        <v>19</v>
      </c>
      <c r="H116" s="105" t="s">
        <v>314</v>
      </c>
      <c r="I116" s="78" t="s">
        <v>332</v>
      </c>
    </row>
    <row r="117" spans="1:18" x14ac:dyDescent="0.25">
      <c r="A117" s="58" t="s">
        <v>435</v>
      </c>
      <c r="B117" s="102" t="s">
        <v>333</v>
      </c>
      <c r="C117" s="103" t="s">
        <v>333</v>
      </c>
      <c r="D117" s="104" t="s">
        <v>27</v>
      </c>
      <c r="E117" s="75">
        <v>1</v>
      </c>
      <c r="F117" s="76" t="s">
        <v>334</v>
      </c>
      <c r="G117" s="77"/>
      <c r="H117" s="105"/>
      <c r="I117" s="78" t="s">
        <v>335</v>
      </c>
    </row>
    <row r="118" spans="1:18" x14ac:dyDescent="0.25">
      <c r="A118" s="143" t="s">
        <v>436</v>
      </c>
      <c r="B118" s="144" t="s">
        <v>336</v>
      </c>
      <c r="C118" s="145" t="s">
        <v>336</v>
      </c>
      <c r="D118" s="146" t="s">
        <v>337</v>
      </c>
      <c r="E118" s="147">
        <v>1</v>
      </c>
      <c r="F118" s="148" t="s">
        <v>338</v>
      </c>
      <c r="G118" s="149" t="s">
        <v>19</v>
      </c>
      <c r="H118" s="150" t="s">
        <v>339</v>
      </c>
      <c r="I118" s="151" t="s">
        <v>438</v>
      </c>
    </row>
    <row r="119" spans="1:18" ht="31.5" customHeight="1" x14ac:dyDescent="0.25">
      <c r="A119" s="58" t="s">
        <v>437</v>
      </c>
      <c r="B119" s="102" t="s">
        <v>340</v>
      </c>
      <c r="C119" s="103" t="s">
        <v>341</v>
      </c>
      <c r="D119" s="74" t="s">
        <v>30</v>
      </c>
      <c r="E119" s="75">
        <v>1</v>
      </c>
      <c r="F119" s="76" t="s">
        <v>342</v>
      </c>
      <c r="G119" s="77" t="s">
        <v>19</v>
      </c>
      <c r="H119" s="105" t="s">
        <v>314</v>
      </c>
      <c r="I119" s="78" t="s">
        <v>343</v>
      </c>
    </row>
    <row r="120" spans="1:18" s="134" customFormat="1" x14ac:dyDescent="0.25">
      <c r="A120" s="117" t="s">
        <v>406</v>
      </c>
      <c r="B120" s="124" t="s">
        <v>344</v>
      </c>
      <c r="C120" s="125" t="s">
        <v>345</v>
      </c>
      <c r="D120" s="126" t="s">
        <v>42</v>
      </c>
      <c r="E120" s="127">
        <v>1</v>
      </c>
      <c r="F120" s="128" t="s">
        <v>346</v>
      </c>
      <c r="G120" s="129" t="s">
        <v>19</v>
      </c>
      <c r="H120" s="122" t="s">
        <v>432</v>
      </c>
      <c r="I120" s="132" t="s">
        <v>418</v>
      </c>
      <c r="J120" s="133"/>
      <c r="K120" s="133"/>
      <c r="L120" s="133"/>
      <c r="M120" s="133"/>
      <c r="N120" s="133"/>
      <c r="O120" s="133"/>
      <c r="P120" s="133"/>
      <c r="Q120" s="133"/>
      <c r="R120" s="133"/>
    </row>
    <row r="121" spans="1:18" s="134" customFormat="1" ht="55.5" customHeight="1" x14ac:dyDescent="0.25">
      <c r="A121" s="117" t="s">
        <v>407</v>
      </c>
      <c r="B121" s="135" t="s">
        <v>347</v>
      </c>
      <c r="C121" s="136" t="s">
        <v>347</v>
      </c>
      <c r="D121" s="126" t="s">
        <v>42</v>
      </c>
      <c r="E121" s="120">
        <v>1</v>
      </c>
      <c r="F121" s="121" t="s">
        <v>348</v>
      </c>
      <c r="G121" s="129" t="s">
        <v>19</v>
      </c>
      <c r="H121" s="122" t="s">
        <v>432</v>
      </c>
      <c r="I121" s="132" t="s">
        <v>419</v>
      </c>
      <c r="J121" s="133"/>
      <c r="K121" s="133"/>
      <c r="L121" s="133"/>
      <c r="M121" s="133"/>
      <c r="N121" s="133"/>
      <c r="O121" s="133"/>
      <c r="P121" s="133"/>
      <c r="Q121" s="133"/>
      <c r="R121" s="133"/>
    </row>
    <row r="122" spans="1:18" s="134" customFormat="1" x14ac:dyDescent="0.25">
      <c r="A122" s="117" t="s">
        <v>408</v>
      </c>
      <c r="B122" s="135" t="s">
        <v>349</v>
      </c>
      <c r="C122" s="136" t="s">
        <v>349</v>
      </c>
      <c r="D122" s="126" t="s">
        <v>42</v>
      </c>
      <c r="E122" s="120">
        <v>1</v>
      </c>
      <c r="F122" s="121" t="s">
        <v>350</v>
      </c>
      <c r="G122" s="129" t="s">
        <v>19</v>
      </c>
      <c r="H122" s="122" t="s">
        <v>432</v>
      </c>
      <c r="I122" s="132" t="s">
        <v>420</v>
      </c>
      <c r="J122" s="133"/>
      <c r="K122" s="133"/>
      <c r="L122" s="133"/>
      <c r="M122" s="133"/>
      <c r="N122" s="133"/>
      <c r="O122" s="133"/>
      <c r="P122" s="133"/>
      <c r="Q122" s="133"/>
      <c r="R122" s="133"/>
    </row>
    <row r="123" spans="1:18" s="134" customFormat="1" x14ac:dyDescent="0.25">
      <c r="A123" s="117" t="s">
        <v>434</v>
      </c>
      <c r="B123" s="117" t="s">
        <v>351</v>
      </c>
      <c r="C123" s="118" t="s">
        <v>352</v>
      </c>
      <c r="D123" s="119" t="s">
        <v>27</v>
      </c>
      <c r="E123" s="120">
        <v>1</v>
      </c>
      <c r="F123" s="121" t="s">
        <v>353</v>
      </c>
      <c r="G123" s="129" t="s">
        <v>19</v>
      </c>
      <c r="H123" s="122" t="s">
        <v>354</v>
      </c>
      <c r="I123" s="123" t="s">
        <v>417</v>
      </c>
      <c r="J123" s="133"/>
      <c r="K123" s="133"/>
      <c r="L123" s="133"/>
      <c r="M123" s="133"/>
      <c r="N123" s="133"/>
      <c r="O123" s="133"/>
      <c r="P123" s="133"/>
      <c r="Q123" s="133"/>
      <c r="R123" s="133"/>
    </row>
    <row r="124" spans="1:18" s="134" customFormat="1" x14ac:dyDescent="0.25">
      <c r="A124" s="117" t="s">
        <v>409</v>
      </c>
      <c r="B124" s="135" t="s">
        <v>355</v>
      </c>
      <c r="C124" s="136" t="s">
        <v>356</v>
      </c>
      <c r="D124" s="137" t="s">
        <v>30</v>
      </c>
      <c r="E124" s="120">
        <v>1</v>
      </c>
      <c r="F124" s="121" t="s">
        <v>357</v>
      </c>
      <c r="G124" s="129" t="s">
        <v>19</v>
      </c>
      <c r="H124" s="122" t="s">
        <v>432</v>
      </c>
      <c r="I124" s="132" t="s">
        <v>421</v>
      </c>
      <c r="J124" s="133"/>
      <c r="K124" s="133"/>
      <c r="L124" s="133"/>
      <c r="M124" s="133"/>
      <c r="N124" s="133"/>
      <c r="O124" s="133"/>
      <c r="P124" s="133"/>
      <c r="Q124" s="133"/>
      <c r="R124" s="133"/>
    </row>
    <row r="125" spans="1:18" s="134" customFormat="1" ht="33" x14ac:dyDescent="0.25">
      <c r="A125" s="117" t="s">
        <v>433</v>
      </c>
      <c r="B125" s="124" t="s">
        <v>356</v>
      </c>
      <c r="C125" s="125" t="s">
        <v>358</v>
      </c>
      <c r="D125" s="126" t="s">
        <v>27</v>
      </c>
      <c r="E125" s="127">
        <v>1</v>
      </c>
      <c r="F125" s="128" t="s">
        <v>359</v>
      </c>
      <c r="G125" s="129" t="s">
        <v>19</v>
      </c>
      <c r="H125" s="130" t="s">
        <v>358</v>
      </c>
      <c r="I125" s="131" t="s">
        <v>422</v>
      </c>
      <c r="J125" s="133"/>
      <c r="K125" s="133"/>
      <c r="L125" s="133"/>
      <c r="M125" s="133"/>
      <c r="N125" s="133"/>
      <c r="O125" s="133"/>
      <c r="P125" s="133"/>
      <c r="Q125" s="133"/>
      <c r="R125" s="133"/>
    </row>
    <row r="126" spans="1:18" s="134" customFormat="1" x14ac:dyDescent="0.25">
      <c r="A126" s="117" t="s">
        <v>410</v>
      </c>
      <c r="B126" s="135" t="s">
        <v>360</v>
      </c>
      <c r="C126" s="136" t="s">
        <v>361</v>
      </c>
      <c r="D126" s="137" t="s">
        <v>369</v>
      </c>
      <c r="E126" s="120">
        <v>1</v>
      </c>
      <c r="F126" s="121" t="s">
        <v>370</v>
      </c>
      <c r="G126" s="129" t="s">
        <v>19</v>
      </c>
      <c r="H126" s="122" t="s">
        <v>432</v>
      </c>
      <c r="I126" s="132" t="s">
        <v>423</v>
      </c>
      <c r="J126" s="133"/>
      <c r="K126" s="133"/>
      <c r="L126" s="133"/>
      <c r="M126" s="133"/>
      <c r="N126" s="133"/>
      <c r="O126" s="133"/>
      <c r="P126" s="133"/>
      <c r="Q126" s="133"/>
      <c r="R126" s="133"/>
    </row>
    <row r="127" spans="1:18" s="134" customFormat="1" ht="25.5" customHeight="1" x14ac:dyDescent="0.25">
      <c r="A127" s="117" t="s">
        <v>411</v>
      </c>
      <c r="B127" s="138" t="s">
        <v>366</v>
      </c>
      <c r="C127" s="138" t="s">
        <v>366</v>
      </c>
      <c r="D127" s="139" t="s">
        <v>372</v>
      </c>
      <c r="E127" s="140">
        <v>1</v>
      </c>
      <c r="F127" s="141" t="s">
        <v>371</v>
      </c>
      <c r="G127" s="129" t="s">
        <v>19</v>
      </c>
      <c r="H127" s="122" t="s">
        <v>432</v>
      </c>
      <c r="I127" s="132" t="s">
        <v>424</v>
      </c>
      <c r="J127" s="133"/>
      <c r="K127" s="133"/>
      <c r="L127" s="133"/>
      <c r="M127" s="133"/>
      <c r="N127" s="133"/>
      <c r="O127" s="133"/>
      <c r="P127" s="133"/>
      <c r="Q127" s="133"/>
      <c r="R127" s="133"/>
    </row>
    <row r="128" spans="1:18" s="134" customFormat="1" ht="18.75" customHeight="1" x14ac:dyDescent="0.25">
      <c r="A128" s="117" t="s">
        <v>412</v>
      </c>
      <c r="B128" s="138" t="s">
        <v>367</v>
      </c>
      <c r="C128" s="138" t="s">
        <v>367</v>
      </c>
      <c r="D128" s="137" t="s">
        <v>30</v>
      </c>
      <c r="E128" s="120">
        <v>1</v>
      </c>
      <c r="F128" s="121" t="s">
        <v>368</v>
      </c>
      <c r="G128" s="129" t="s">
        <v>19</v>
      </c>
      <c r="H128" s="122" t="s">
        <v>432</v>
      </c>
      <c r="I128" s="132" t="s">
        <v>425</v>
      </c>
      <c r="J128" s="133"/>
      <c r="K128" s="133"/>
      <c r="L128" s="133"/>
      <c r="M128" s="133"/>
      <c r="N128" s="133"/>
      <c r="O128" s="133"/>
      <c r="P128" s="133"/>
      <c r="Q128" s="133"/>
      <c r="R128" s="133"/>
    </row>
    <row r="129" spans="1:18" s="134" customFormat="1" x14ac:dyDescent="0.25">
      <c r="A129" s="117" t="s">
        <v>413</v>
      </c>
      <c r="B129" s="135" t="s">
        <v>415</v>
      </c>
      <c r="C129" s="135" t="s">
        <v>414</v>
      </c>
      <c r="D129" s="126" t="s">
        <v>42</v>
      </c>
      <c r="E129" s="140">
        <v>1</v>
      </c>
      <c r="F129" s="142" t="s">
        <v>416</v>
      </c>
      <c r="G129" s="129" t="s">
        <v>19</v>
      </c>
      <c r="H129" s="122" t="s">
        <v>432</v>
      </c>
      <c r="I129" s="132" t="s">
        <v>426</v>
      </c>
      <c r="J129" s="133"/>
      <c r="K129" s="133"/>
      <c r="L129" s="133"/>
      <c r="M129" s="133"/>
      <c r="N129" s="133"/>
      <c r="O129" s="133"/>
      <c r="P129" s="133"/>
      <c r="Q129" s="133"/>
      <c r="R129" s="133"/>
    </row>
    <row r="130" spans="1:18" s="134" customFormat="1" x14ac:dyDescent="0.25">
      <c r="A130" s="117" t="s">
        <v>451</v>
      </c>
      <c r="B130" s="135" t="s">
        <v>431</v>
      </c>
      <c r="C130" s="135" t="s">
        <v>455</v>
      </c>
      <c r="D130" s="126" t="s">
        <v>369</v>
      </c>
      <c r="E130" s="140">
        <v>1</v>
      </c>
      <c r="F130" s="142" t="s">
        <v>453</v>
      </c>
      <c r="G130" s="129" t="s">
        <v>19</v>
      </c>
      <c r="H130" s="122" t="s">
        <v>452</v>
      </c>
      <c r="I130" s="132" t="s">
        <v>454</v>
      </c>
      <c r="J130" s="133"/>
      <c r="K130" s="133"/>
      <c r="L130" s="133"/>
      <c r="M130" s="133"/>
      <c r="N130" s="133"/>
      <c r="O130" s="133"/>
      <c r="P130" s="133"/>
      <c r="Q130" s="133"/>
      <c r="R130" s="133"/>
    </row>
    <row r="131" spans="1:18" s="134" customFormat="1" x14ac:dyDescent="0.25">
      <c r="A131" s="155" t="s">
        <v>427</v>
      </c>
      <c r="B131" s="135" t="s">
        <v>415</v>
      </c>
      <c r="C131" s="135" t="s">
        <v>428</v>
      </c>
      <c r="D131" s="119" t="s">
        <v>27</v>
      </c>
      <c r="E131" s="140">
        <v>1</v>
      </c>
      <c r="F131" s="142" t="s">
        <v>429</v>
      </c>
      <c r="G131" s="129" t="s">
        <v>443</v>
      </c>
      <c r="H131" s="130" t="s">
        <v>431</v>
      </c>
      <c r="I131" s="132" t="s">
        <v>430</v>
      </c>
      <c r="J131" s="133"/>
      <c r="K131" s="133"/>
      <c r="L131" s="133"/>
      <c r="M131" s="133"/>
      <c r="N131" s="133"/>
      <c r="O131" s="133"/>
      <c r="P131" s="133"/>
      <c r="Q131" s="133"/>
      <c r="R131" s="133"/>
    </row>
    <row r="132" spans="1:18" s="134" customFormat="1" x14ac:dyDescent="0.25">
      <c r="A132" s="153" t="s">
        <v>439</v>
      </c>
      <c r="B132" s="135" t="s">
        <v>440</v>
      </c>
      <c r="C132" s="135" t="s">
        <v>440</v>
      </c>
      <c r="D132" s="153" t="s">
        <v>441</v>
      </c>
      <c r="E132" s="156">
        <v>1</v>
      </c>
      <c r="F132" s="121" t="s">
        <v>442</v>
      </c>
      <c r="G132" s="129" t="s">
        <v>443</v>
      </c>
      <c r="H132" s="130" t="s">
        <v>440</v>
      </c>
      <c r="I132" s="142" t="s">
        <v>444</v>
      </c>
      <c r="J132" s="133"/>
      <c r="K132" s="133"/>
      <c r="L132" s="133"/>
      <c r="M132" s="133"/>
      <c r="N132" s="133"/>
      <c r="O132" s="133"/>
      <c r="P132" s="133"/>
      <c r="Q132" s="133"/>
      <c r="R132" s="133"/>
    </row>
    <row r="133" spans="1:18" s="134" customFormat="1" ht="33" x14ac:dyDescent="0.25">
      <c r="A133" s="152" t="s">
        <v>445</v>
      </c>
      <c r="B133" s="135" t="s">
        <v>446</v>
      </c>
      <c r="C133" s="135" t="s">
        <v>447</v>
      </c>
      <c r="D133" s="153" t="s">
        <v>448</v>
      </c>
      <c r="E133" s="140">
        <v>1</v>
      </c>
      <c r="F133" s="157" t="s">
        <v>449</v>
      </c>
      <c r="G133" s="129" t="s">
        <v>443</v>
      </c>
      <c r="H133" s="130" t="s">
        <v>483</v>
      </c>
      <c r="I133" s="142" t="s">
        <v>484</v>
      </c>
      <c r="J133" s="133"/>
      <c r="K133" s="133"/>
      <c r="L133" s="133"/>
      <c r="M133" s="133"/>
      <c r="N133" s="133"/>
      <c r="O133" s="133"/>
      <c r="P133" s="133"/>
      <c r="Q133" s="133"/>
      <c r="R133" s="133"/>
    </row>
    <row r="134" spans="1:18" s="134" customFormat="1" ht="33" x14ac:dyDescent="0.25">
      <c r="A134" s="152" t="s">
        <v>456</v>
      </c>
      <c r="B134" s="135" t="s">
        <v>446</v>
      </c>
      <c r="C134" s="135" t="s">
        <v>447</v>
      </c>
      <c r="D134" s="153" t="s">
        <v>369</v>
      </c>
      <c r="E134" s="140">
        <v>1</v>
      </c>
      <c r="F134" s="157" t="s">
        <v>450</v>
      </c>
      <c r="G134" s="129" t="s">
        <v>443</v>
      </c>
      <c r="H134" s="130" t="s">
        <v>483</v>
      </c>
      <c r="I134" s="142" t="s">
        <v>485</v>
      </c>
      <c r="J134" s="133"/>
      <c r="K134" s="133"/>
      <c r="L134" s="133"/>
      <c r="M134" s="133"/>
      <c r="N134" s="133"/>
      <c r="O134" s="133"/>
      <c r="P134" s="133"/>
      <c r="Q134" s="133"/>
      <c r="R134" s="133"/>
    </row>
    <row r="135" spans="1:18" s="134" customFormat="1" x14ac:dyDescent="0.25">
      <c r="A135" s="152" t="s">
        <v>457</v>
      </c>
      <c r="B135" s="135" t="s">
        <v>458</v>
      </c>
      <c r="C135" s="135" t="s">
        <v>458</v>
      </c>
      <c r="D135" s="153" t="s">
        <v>448</v>
      </c>
      <c r="E135" s="140">
        <v>1</v>
      </c>
      <c r="F135" s="142" t="s">
        <v>459</v>
      </c>
      <c r="G135" s="129" t="s">
        <v>443</v>
      </c>
      <c r="H135" s="130" t="s">
        <v>483</v>
      </c>
      <c r="I135" s="158" t="s">
        <v>486</v>
      </c>
      <c r="J135" s="133"/>
      <c r="K135" s="133"/>
      <c r="L135" s="133"/>
      <c r="M135" s="133"/>
      <c r="N135" s="133"/>
      <c r="O135" s="133"/>
      <c r="P135" s="133"/>
      <c r="Q135" s="133"/>
      <c r="R135" s="133"/>
    </row>
    <row r="136" spans="1:18" s="134" customFormat="1" x14ac:dyDescent="0.25">
      <c r="A136" s="152" t="s">
        <v>460</v>
      </c>
      <c r="B136" s="135" t="s">
        <v>458</v>
      </c>
      <c r="C136" s="135" t="s">
        <v>458</v>
      </c>
      <c r="D136" s="153" t="s">
        <v>448</v>
      </c>
      <c r="E136" s="140">
        <v>1</v>
      </c>
      <c r="F136" s="142" t="s">
        <v>461</v>
      </c>
      <c r="G136" s="129" t="s">
        <v>443</v>
      </c>
      <c r="H136" s="130" t="s">
        <v>483</v>
      </c>
      <c r="I136" s="158" t="s">
        <v>487</v>
      </c>
      <c r="J136" s="133"/>
      <c r="K136" s="133"/>
      <c r="L136" s="133"/>
      <c r="M136" s="133"/>
      <c r="N136" s="133"/>
      <c r="O136" s="133"/>
      <c r="P136" s="133"/>
      <c r="Q136" s="133"/>
      <c r="R136" s="133"/>
    </row>
    <row r="137" spans="1:18" s="134" customFormat="1" ht="33" x14ac:dyDescent="0.25">
      <c r="A137" s="152" t="s">
        <v>462</v>
      </c>
      <c r="B137" s="135" t="s">
        <v>458</v>
      </c>
      <c r="C137" s="135" t="s">
        <v>463</v>
      </c>
      <c r="D137" s="153" t="s">
        <v>369</v>
      </c>
      <c r="E137" s="140">
        <v>1</v>
      </c>
      <c r="F137" s="154" t="s">
        <v>464</v>
      </c>
      <c r="G137" s="129" t="s">
        <v>443</v>
      </c>
      <c r="H137" s="130" t="s">
        <v>483</v>
      </c>
      <c r="I137" s="158" t="s">
        <v>488</v>
      </c>
      <c r="J137" s="133"/>
      <c r="K137" s="133"/>
      <c r="L137" s="133"/>
      <c r="M137" s="133"/>
      <c r="N137" s="133"/>
      <c r="O137" s="133"/>
      <c r="P137" s="133"/>
      <c r="Q137" s="133"/>
      <c r="R137" s="133"/>
    </row>
    <row r="138" spans="1:18" s="134" customFormat="1" x14ac:dyDescent="0.25">
      <c r="A138" s="152" t="s">
        <v>465</v>
      </c>
      <c r="B138" s="135" t="s">
        <v>466</v>
      </c>
      <c r="C138" s="135" t="s">
        <v>474</v>
      </c>
      <c r="D138" s="153" t="s">
        <v>448</v>
      </c>
      <c r="E138" s="140">
        <v>1</v>
      </c>
      <c r="F138" s="154" t="s">
        <v>467</v>
      </c>
      <c r="G138" s="129" t="s">
        <v>443</v>
      </c>
      <c r="H138" s="130" t="s">
        <v>483</v>
      </c>
      <c r="I138" s="158" t="s">
        <v>489</v>
      </c>
      <c r="J138" s="133"/>
      <c r="K138" s="133"/>
      <c r="L138" s="133"/>
      <c r="M138" s="133"/>
      <c r="N138" s="133"/>
      <c r="O138" s="133"/>
      <c r="P138" s="133"/>
      <c r="Q138" s="133"/>
      <c r="R138" s="133"/>
    </row>
    <row r="139" spans="1:18" s="134" customFormat="1" x14ac:dyDescent="0.25">
      <c r="A139" s="152" t="s">
        <v>471</v>
      </c>
      <c r="B139" s="135" t="s">
        <v>470</v>
      </c>
      <c r="C139" s="135" t="s">
        <v>470</v>
      </c>
      <c r="D139" s="153" t="s">
        <v>469</v>
      </c>
      <c r="E139" s="140">
        <v>1</v>
      </c>
      <c r="F139" s="154" t="s">
        <v>468</v>
      </c>
      <c r="G139" s="129" t="s">
        <v>443</v>
      </c>
      <c r="H139" s="130" t="s">
        <v>472</v>
      </c>
      <c r="I139" s="132" t="s">
        <v>473</v>
      </c>
      <c r="J139" s="133"/>
      <c r="K139" s="133"/>
      <c r="L139" s="133"/>
      <c r="M139" s="133"/>
      <c r="N139" s="133"/>
      <c r="O139" s="133"/>
      <c r="P139" s="133"/>
      <c r="Q139" s="133"/>
      <c r="R139" s="133"/>
    </row>
    <row r="140" spans="1:18" s="134" customFormat="1" x14ac:dyDescent="0.25">
      <c r="A140" s="152" t="s">
        <v>475</v>
      </c>
      <c r="B140" s="135" t="s">
        <v>458</v>
      </c>
      <c r="C140" s="135" t="s">
        <v>474</v>
      </c>
      <c r="D140" s="153" t="s">
        <v>448</v>
      </c>
      <c r="E140" s="140">
        <v>1</v>
      </c>
      <c r="F140" s="154" t="s">
        <v>479</v>
      </c>
      <c r="G140" s="129" t="s">
        <v>443</v>
      </c>
      <c r="H140" s="130" t="s">
        <v>483</v>
      </c>
      <c r="I140" s="132" t="s">
        <v>490</v>
      </c>
      <c r="J140" s="133"/>
      <c r="K140" s="133"/>
      <c r="L140" s="133"/>
      <c r="M140" s="133"/>
      <c r="N140" s="133"/>
      <c r="O140" s="133"/>
      <c r="P140" s="133"/>
      <c r="Q140" s="133"/>
      <c r="R140" s="133"/>
    </row>
    <row r="141" spans="1:18" s="134" customFormat="1" ht="36.75" customHeight="1" x14ac:dyDescent="0.25">
      <c r="A141" s="152" t="s">
        <v>476</v>
      </c>
      <c r="B141" s="135" t="s">
        <v>458</v>
      </c>
      <c r="C141" s="135" t="s">
        <v>474</v>
      </c>
      <c r="D141" s="153" t="s">
        <v>369</v>
      </c>
      <c r="E141" s="140">
        <v>1</v>
      </c>
      <c r="F141" s="154" t="s">
        <v>480</v>
      </c>
      <c r="G141" s="129" t="s">
        <v>443</v>
      </c>
      <c r="H141" s="130" t="s">
        <v>483</v>
      </c>
      <c r="I141" s="132" t="s">
        <v>491</v>
      </c>
      <c r="J141" s="133"/>
      <c r="K141" s="133"/>
      <c r="L141" s="133"/>
      <c r="M141" s="133"/>
      <c r="N141" s="133"/>
      <c r="O141" s="133"/>
      <c r="P141" s="133"/>
      <c r="Q141" s="133"/>
      <c r="R141" s="133"/>
    </row>
    <row r="142" spans="1:18" s="134" customFormat="1" x14ac:dyDescent="0.25">
      <c r="A142" s="152" t="s">
        <v>477</v>
      </c>
      <c r="B142" s="135" t="s">
        <v>458</v>
      </c>
      <c r="C142" s="135" t="s">
        <v>474</v>
      </c>
      <c r="D142" s="153" t="s">
        <v>369</v>
      </c>
      <c r="E142" s="140">
        <v>1</v>
      </c>
      <c r="F142" s="154" t="s">
        <v>481</v>
      </c>
      <c r="G142" s="129" t="s">
        <v>443</v>
      </c>
      <c r="H142" s="130" t="s">
        <v>483</v>
      </c>
      <c r="I142" s="132" t="s">
        <v>492</v>
      </c>
      <c r="J142" s="133"/>
      <c r="K142" s="133"/>
      <c r="L142" s="133"/>
      <c r="M142" s="133"/>
      <c r="N142" s="133"/>
      <c r="O142" s="133"/>
      <c r="P142" s="133"/>
      <c r="Q142" s="133"/>
      <c r="R142" s="133"/>
    </row>
    <row r="143" spans="1:18" s="134" customFormat="1" x14ac:dyDescent="0.25">
      <c r="A143" s="152" t="s">
        <v>478</v>
      </c>
      <c r="B143" s="135" t="s">
        <v>463</v>
      </c>
      <c r="C143" s="135" t="s">
        <v>474</v>
      </c>
      <c r="D143" s="153" t="s">
        <v>448</v>
      </c>
      <c r="E143" s="140">
        <v>1</v>
      </c>
      <c r="F143" s="154" t="s">
        <v>482</v>
      </c>
      <c r="G143" s="129" t="s">
        <v>443</v>
      </c>
      <c r="H143" s="130" t="s">
        <v>483</v>
      </c>
      <c r="I143" s="132" t="s">
        <v>493</v>
      </c>
      <c r="J143" s="133"/>
      <c r="K143" s="133"/>
      <c r="L143" s="133"/>
      <c r="M143" s="133"/>
      <c r="N143" s="133"/>
      <c r="O143" s="133"/>
      <c r="P143" s="133"/>
      <c r="Q143" s="133"/>
      <c r="R143" s="133"/>
    </row>
    <row r="144" spans="1:18" s="134" customFormat="1" x14ac:dyDescent="0.25">
      <c r="A144" s="152" t="s">
        <v>494</v>
      </c>
      <c r="B144" s="135" t="s">
        <v>495</v>
      </c>
      <c r="C144" s="135" t="s">
        <v>495</v>
      </c>
      <c r="D144" s="153" t="s">
        <v>496</v>
      </c>
      <c r="E144" s="140">
        <v>1</v>
      </c>
      <c r="F144" s="154" t="s">
        <v>497</v>
      </c>
      <c r="G144" s="159" t="s">
        <v>443</v>
      </c>
      <c r="H144" s="160" t="s">
        <v>525</v>
      </c>
      <c r="I144" s="158" t="s">
        <v>528</v>
      </c>
      <c r="J144" s="133"/>
      <c r="K144" s="133"/>
      <c r="L144" s="133"/>
      <c r="M144" s="133"/>
      <c r="N144" s="133"/>
      <c r="O144" s="133"/>
      <c r="P144" s="133"/>
      <c r="Q144" s="133"/>
      <c r="R144" s="133"/>
    </row>
    <row r="145" spans="1:18" s="134" customFormat="1" x14ac:dyDescent="0.25">
      <c r="A145" s="152" t="s">
        <v>498</v>
      </c>
      <c r="B145" s="135" t="s">
        <v>499</v>
      </c>
      <c r="C145" s="135" t="s">
        <v>499</v>
      </c>
      <c r="D145" s="153" t="s">
        <v>500</v>
      </c>
      <c r="E145" s="140">
        <v>1</v>
      </c>
      <c r="F145" s="154" t="s">
        <v>501</v>
      </c>
      <c r="G145" s="129" t="s">
        <v>443</v>
      </c>
      <c r="H145" s="130" t="s">
        <v>502</v>
      </c>
      <c r="I145" s="132" t="s">
        <v>503</v>
      </c>
      <c r="J145" s="133"/>
      <c r="K145" s="133"/>
      <c r="L145" s="133"/>
      <c r="M145" s="133"/>
      <c r="N145" s="133"/>
      <c r="O145" s="133"/>
      <c r="P145" s="133"/>
      <c r="Q145" s="133"/>
      <c r="R145" s="133"/>
    </row>
    <row r="146" spans="1:18" s="134" customFormat="1" ht="33" x14ac:dyDescent="0.25">
      <c r="A146" s="152" t="s">
        <v>504</v>
      </c>
      <c r="B146" s="135" t="s">
        <v>507</v>
      </c>
      <c r="C146" s="135" t="s">
        <v>506</v>
      </c>
      <c r="D146" s="153" t="s">
        <v>42</v>
      </c>
      <c r="E146" s="140">
        <v>1</v>
      </c>
      <c r="F146" s="154" t="s">
        <v>509</v>
      </c>
      <c r="G146" s="129" t="s">
        <v>443</v>
      </c>
      <c r="H146" s="130" t="s">
        <v>525</v>
      </c>
      <c r="I146" s="132" t="s">
        <v>529</v>
      </c>
      <c r="J146" s="133"/>
      <c r="K146" s="133"/>
      <c r="L146" s="133"/>
      <c r="M146" s="133"/>
      <c r="N146" s="133"/>
      <c r="O146" s="133"/>
      <c r="P146" s="133"/>
      <c r="Q146" s="133"/>
      <c r="R146" s="133"/>
    </row>
    <row r="147" spans="1:18" s="134" customFormat="1" x14ac:dyDescent="0.25">
      <c r="A147" s="152" t="s">
        <v>505</v>
      </c>
      <c r="B147" s="135" t="s">
        <v>508</v>
      </c>
      <c r="C147" s="135" t="s">
        <v>506</v>
      </c>
      <c r="D147" s="153" t="s">
        <v>42</v>
      </c>
      <c r="E147" s="140">
        <v>1</v>
      </c>
      <c r="F147" s="154" t="s">
        <v>510</v>
      </c>
      <c r="G147" s="129" t="s">
        <v>443</v>
      </c>
      <c r="H147" s="130" t="s">
        <v>525</v>
      </c>
      <c r="I147" s="132" t="s">
        <v>530</v>
      </c>
      <c r="J147" s="133"/>
      <c r="K147" s="133"/>
      <c r="L147" s="133"/>
      <c r="M147" s="133"/>
      <c r="N147" s="133"/>
      <c r="O147" s="133"/>
      <c r="P147" s="133"/>
      <c r="Q147" s="133"/>
      <c r="R147" s="133"/>
    </row>
    <row r="148" spans="1:18" s="134" customFormat="1" x14ac:dyDescent="0.25">
      <c r="A148" s="152" t="s">
        <v>523</v>
      </c>
      <c r="B148" s="135" t="s">
        <v>511</v>
      </c>
      <c r="C148" s="135" t="s">
        <v>511</v>
      </c>
      <c r="D148" s="153" t="s">
        <v>369</v>
      </c>
      <c r="E148" s="140">
        <v>1</v>
      </c>
      <c r="F148" s="154" t="s">
        <v>512</v>
      </c>
      <c r="G148" s="129" t="s">
        <v>443</v>
      </c>
      <c r="H148" s="130" t="s">
        <v>525</v>
      </c>
      <c r="I148" s="132" t="s">
        <v>531</v>
      </c>
      <c r="J148" s="133"/>
      <c r="K148" s="133"/>
      <c r="L148" s="133"/>
      <c r="M148" s="133"/>
      <c r="N148" s="133"/>
      <c r="O148" s="133"/>
      <c r="P148" s="133"/>
      <c r="Q148" s="133"/>
      <c r="R148" s="133"/>
    </row>
    <row r="149" spans="1:18" s="134" customFormat="1" x14ac:dyDescent="0.25">
      <c r="A149" s="152" t="s">
        <v>513</v>
      </c>
      <c r="B149" s="135" t="s">
        <v>514</v>
      </c>
      <c r="C149" s="135" t="s">
        <v>514</v>
      </c>
      <c r="D149" s="153" t="s">
        <v>448</v>
      </c>
      <c r="E149" s="140">
        <v>1</v>
      </c>
      <c r="F149" s="154" t="s">
        <v>515</v>
      </c>
      <c r="G149" s="129" t="s">
        <v>443</v>
      </c>
      <c r="H149" s="130" t="s">
        <v>525</v>
      </c>
      <c r="I149" s="132" t="s">
        <v>532</v>
      </c>
      <c r="J149" s="133"/>
      <c r="K149" s="133"/>
      <c r="L149" s="133"/>
      <c r="M149" s="133"/>
      <c r="N149" s="133"/>
      <c r="O149" s="133"/>
      <c r="P149" s="133"/>
      <c r="Q149" s="133"/>
      <c r="R149" s="133"/>
    </row>
    <row r="150" spans="1:18" s="134" customFormat="1" x14ac:dyDescent="0.25">
      <c r="A150" s="152" t="s">
        <v>516</v>
      </c>
      <c r="B150" s="135" t="s">
        <v>520</v>
      </c>
      <c r="C150" s="135" t="s">
        <v>520</v>
      </c>
      <c r="D150" s="153" t="s">
        <v>519</v>
      </c>
      <c r="E150" s="140">
        <v>1</v>
      </c>
      <c r="F150" s="154" t="s">
        <v>521</v>
      </c>
      <c r="G150" s="129" t="s">
        <v>522</v>
      </c>
      <c r="H150" s="130" t="s">
        <v>517</v>
      </c>
      <c r="I150" s="132" t="s">
        <v>518</v>
      </c>
      <c r="J150" s="133"/>
      <c r="K150" s="133"/>
      <c r="L150" s="133"/>
      <c r="M150" s="133"/>
      <c r="N150" s="133"/>
      <c r="O150" s="133"/>
      <c r="P150" s="133"/>
      <c r="Q150" s="133"/>
      <c r="R150" s="133"/>
    </row>
    <row r="151" spans="1:18" s="134" customFormat="1" x14ac:dyDescent="0.25">
      <c r="A151" s="152" t="s">
        <v>524</v>
      </c>
      <c r="B151" s="135" t="s">
        <v>525</v>
      </c>
      <c r="C151" s="135" t="s">
        <v>525</v>
      </c>
      <c r="D151" s="153" t="s">
        <v>526</v>
      </c>
      <c r="E151" s="140">
        <v>1</v>
      </c>
      <c r="F151" s="154" t="s">
        <v>527</v>
      </c>
      <c r="G151" s="129" t="s">
        <v>443</v>
      </c>
      <c r="H151" s="130" t="s">
        <v>624</v>
      </c>
      <c r="I151" s="132"/>
      <c r="J151" s="133"/>
      <c r="K151" s="133"/>
      <c r="L151" s="133"/>
      <c r="M151" s="133"/>
      <c r="N151" s="133"/>
      <c r="O151" s="133"/>
      <c r="P151" s="133"/>
      <c r="Q151" s="133"/>
      <c r="R151" s="133"/>
    </row>
    <row r="152" spans="1:18" s="134" customFormat="1" x14ac:dyDescent="0.25">
      <c r="A152" s="152" t="s">
        <v>533</v>
      </c>
      <c r="B152" s="135" t="s">
        <v>536</v>
      </c>
      <c r="C152" s="135" t="s">
        <v>537</v>
      </c>
      <c r="D152" s="153" t="s">
        <v>369</v>
      </c>
      <c r="E152" s="140">
        <v>1</v>
      </c>
      <c r="F152" s="154" t="s">
        <v>538</v>
      </c>
      <c r="G152" s="129" t="s">
        <v>443</v>
      </c>
      <c r="H152" s="130" t="s">
        <v>624</v>
      </c>
      <c r="I152" s="132"/>
      <c r="J152" s="133"/>
      <c r="K152" s="133"/>
      <c r="L152" s="133"/>
      <c r="M152" s="133"/>
      <c r="N152" s="133"/>
      <c r="O152" s="133"/>
      <c r="P152" s="133"/>
      <c r="Q152" s="133"/>
      <c r="R152" s="133"/>
    </row>
    <row r="153" spans="1:18" s="134" customFormat="1" x14ac:dyDescent="0.25">
      <c r="A153" s="152" t="s">
        <v>534</v>
      </c>
      <c r="B153" s="135" t="s">
        <v>536</v>
      </c>
      <c r="C153" s="135" t="s">
        <v>537</v>
      </c>
      <c r="D153" s="153" t="s">
        <v>369</v>
      </c>
      <c r="E153" s="140">
        <v>1</v>
      </c>
      <c r="F153" s="154" t="s">
        <v>539</v>
      </c>
      <c r="G153" s="129" t="s">
        <v>443</v>
      </c>
      <c r="H153" s="130" t="s">
        <v>624</v>
      </c>
      <c r="I153" s="132"/>
      <c r="J153" s="133"/>
      <c r="K153" s="133"/>
      <c r="L153" s="133"/>
      <c r="M153" s="133"/>
      <c r="N153" s="133"/>
      <c r="O153" s="133"/>
      <c r="P153" s="133"/>
      <c r="Q153" s="133"/>
      <c r="R153" s="133"/>
    </row>
    <row r="154" spans="1:18" s="134" customFormat="1" x14ac:dyDescent="0.25">
      <c r="A154" s="152" t="s">
        <v>535</v>
      </c>
      <c r="B154" s="135" t="s">
        <v>536</v>
      </c>
      <c r="C154" s="135" t="s">
        <v>537</v>
      </c>
      <c r="D154" s="153" t="s">
        <v>369</v>
      </c>
      <c r="E154" s="140">
        <v>1</v>
      </c>
      <c r="F154" s="154" t="s">
        <v>540</v>
      </c>
      <c r="G154" s="129" t="s">
        <v>443</v>
      </c>
      <c r="H154" s="130" t="s">
        <v>624</v>
      </c>
      <c r="I154" s="132"/>
      <c r="J154" s="133"/>
      <c r="K154" s="133"/>
      <c r="L154" s="133"/>
      <c r="M154" s="133"/>
      <c r="N154" s="133"/>
      <c r="O154" s="133"/>
      <c r="P154" s="133"/>
      <c r="Q154" s="133"/>
      <c r="R154" s="133"/>
    </row>
    <row r="155" spans="1:18" s="134" customFormat="1" x14ac:dyDescent="0.25">
      <c r="A155" s="152" t="s">
        <v>541</v>
      </c>
      <c r="B155" s="135" t="s">
        <v>542</v>
      </c>
      <c r="C155" s="135" t="s">
        <v>542</v>
      </c>
      <c r="D155" s="153" t="s">
        <v>543</v>
      </c>
      <c r="E155" s="140">
        <v>1</v>
      </c>
      <c r="F155" s="154" t="s">
        <v>544</v>
      </c>
      <c r="G155" s="129" t="s">
        <v>443</v>
      </c>
      <c r="H155" s="130" t="s">
        <v>624</v>
      </c>
      <c r="I155" s="132"/>
      <c r="J155" s="133"/>
      <c r="K155" s="133"/>
      <c r="L155" s="133"/>
      <c r="M155" s="133"/>
      <c r="N155" s="133"/>
      <c r="O155" s="133"/>
      <c r="P155" s="133"/>
      <c r="Q155" s="133"/>
      <c r="R155" s="133"/>
    </row>
    <row r="156" spans="1:18" s="134" customFormat="1" x14ac:dyDescent="0.25">
      <c r="A156" s="152" t="s">
        <v>545</v>
      </c>
      <c r="B156" s="135" t="s">
        <v>547</v>
      </c>
      <c r="C156" s="135" t="s">
        <v>548</v>
      </c>
      <c r="D156" s="153" t="s">
        <v>448</v>
      </c>
      <c r="E156" s="140">
        <v>1</v>
      </c>
      <c r="F156" s="154" t="s">
        <v>549</v>
      </c>
      <c r="G156" s="129" t="s">
        <v>443</v>
      </c>
      <c r="H156" s="130" t="s">
        <v>624</v>
      </c>
      <c r="I156" s="132"/>
      <c r="J156" s="133"/>
      <c r="K156" s="133"/>
      <c r="L156" s="133"/>
      <c r="M156" s="133"/>
      <c r="N156" s="133"/>
      <c r="O156" s="133"/>
      <c r="P156" s="133"/>
      <c r="Q156" s="133"/>
      <c r="R156" s="133"/>
    </row>
    <row r="157" spans="1:18" s="134" customFormat="1" x14ac:dyDescent="0.25">
      <c r="A157" s="152" t="s">
        <v>546</v>
      </c>
      <c r="B157" s="135" t="s">
        <v>547</v>
      </c>
      <c r="C157" s="135" t="s">
        <v>548</v>
      </c>
      <c r="D157" s="153" t="s">
        <v>369</v>
      </c>
      <c r="E157" s="140">
        <v>1</v>
      </c>
      <c r="F157" s="154" t="s">
        <v>550</v>
      </c>
      <c r="G157" s="129" t="s">
        <v>443</v>
      </c>
      <c r="H157" s="130" t="s">
        <v>624</v>
      </c>
      <c r="I157" s="132"/>
      <c r="J157" s="133"/>
      <c r="K157" s="133"/>
      <c r="L157" s="133"/>
      <c r="M157" s="133"/>
      <c r="N157" s="133"/>
      <c r="O157" s="133"/>
      <c r="P157" s="133"/>
      <c r="Q157" s="133"/>
      <c r="R157" s="133"/>
    </row>
    <row r="158" spans="1:18" s="134" customFormat="1" x14ac:dyDescent="0.25">
      <c r="A158" s="152" t="s">
        <v>551</v>
      </c>
      <c r="B158" s="135" t="s">
        <v>548</v>
      </c>
      <c r="C158" s="135" t="s">
        <v>548</v>
      </c>
      <c r="D158" s="153" t="s">
        <v>448</v>
      </c>
      <c r="E158" s="140">
        <v>1</v>
      </c>
      <c r="F158" s="154" t="s">
        <v>552</v>
      </c>
      <c r="G158" s="129" t="s">
        <v>443</v>
      </c>
      <c r="H158" s="130" t="s">
        <v>624</v>
      </c>
      <c r="I158" s="132"/>
      <c r="J158" s="133"/>
      <c r="K158" s="133"/>
      <c r="L158" s="133"/>
      <c r="M158" s="133"/>
      <c r="N158" s="133"/>
      <c r="O158" s="133"/>
      <c r="P158" s="133"/>
      <c r="Q158" s="133"/>
      <c r="R158" s="133"/>
    </row>
    <row r="159" spans="1:18" s="134" customFormat="1" x14ac:dyDescent="0.25">
      <c r="A159" s="152" t="s">
        <v>553</v>
      </c>
      <c r="B159" s="135" t="s">
        <v>554</v>
      </c>
      <c r="C159" s="135" t="s">
        <v>555</v>
      </c>
      <c r="D159" s="153" t="s">
        <v>448</v>
      </c>
      <c r="E159" s="140">
        <v>1</v>
      </c>
      <c r="F159" s="154" t="s">
        <v>556</v>
      </c>
      <c r="G159" s="129" t="s">
        <v>443</v>
      </c>
      <c r="H159" s="130" t="s">
        <v>542</v>
      </c>
      <c r="I159" s="132" t="s">
        <v>565</v>
      </c>
      <c r="J159" s="133"/>
      <c r="K159" s="133"/>
      <c r="L159" s="133"/>
      <c r="M159" s="133"/>
      <c r="N159" s="133"/>
      <c r="O159" s="133"/>
      <c r="P159" s="133"/>
      <c r="Q159" s="133"/>
      <c r="R159" s="133"/>
    </row>
    <row r="160" spans="1:18" s="134" customFormat="1" x14ac:dyDescent="0.25">
      <c r="A160" s="152" t="s">
        <v>557</v>
      </c>
      <c r="B160" s="135" t="s">
        <v>536</v>
      </c>
      <c r="C160" s="135" t="s">
        <v>561</v>
      </c>
      <c r="D160" s="153" t="s">
        <v>469</v>
      </c>
      <c r="E160" s="140">
        <v>1</v>
      </c>
      <c r="F160" s="154" t="s">
        <v>559</v>
      </c>
      <c r="G160" s="129" t="s">
        <v>443</v>
      </c>
      <c r="H160" s="130" t="s">
        <v>542</v>
      </c>
      <c r="I160" s="132" t="s">
        <v>558</v>
      </c>
      <c r="J160" s="133"/>
      <c r="K160" s="133"/>
      <c r="L160" s="133"/>
      <c r="M160" s="133"/>
      <c r="N160" s="133"/>
      <c r="O160" s="133"/>
      <c r="P160" s="133"/>
      <c r="Q160" s="133"/>
      <c r="R160" s="133"/>
    </row>
    <row r="161" spans="1:18" s="134" customFormat="1" x14ac:dyDescent="0.25">
      <c r="A161" s="152" t="s">
        <v>560</v>
      </c>
      <c r="B161" s="135" t="s">
        <v>555</v>
      </c>
      <c r="C161" s="135" t="s">
        <v>562</v>
      </c>
      <c r="D161" s="153" t="s">
        <v>469</v>
      </c>
      <c r="E161" s="140">
        <v>1</v>
      </c>
      <c r="F161" s="154" t="s">
        <v>563</v>
      </c>
      <c r="G161" s="129" t="s">
        <v>443</v>
      </c>
      <c r="H161" s="130" t="s">
        <v>542</v>
      </c>
      <c r="I161" s="132" t="s">
        <v>564</v>
      </c>
      <c r="J161" s="133"/>
      <c r="K161" s="133"/>
      <c r="L161" s="133"/>
      <c r="M161" s="133"/>
      <c r="N161" s="133"/>
      <c r="O161" s="133"/>
      <c r="P161" s="133"/>
      <c r="Q161" s="133"/>
      <c r="R161" s="133"/>
    </row>
    <row r="162" spans="1:18" s="134" customFormat="1" x14ac:dyDescent="0.25">
      <c r="A162" s="152" t="s">
        <v>566</v>
      </c>
      <c r="B162" s="135" t="s">
        <v>567</v>
      </c>
      <c r="C162" s="135" t="s">
        <v>568</v>
      </c>
      <c r="D162" s="153" t="s">
        <v>448</v>
      </c>
      <c r="E162" s="140">
        <v>1</v>
      </c>
      <c r="F162" s="154" t="s">
        <v>569</v>
      </c>
      <c r="G162" s="129" t="s">
        <v>443</v>
      </c>
      <c r="H162" s="130" t="s">
        <v>624</v>
      </c>
      <c r="I162" s="132"/>
      <c r="J162" s="133"/>
      <c r="K162" s="133"/>
      <c r="L162" s="133"/>
      <c r="M162" s="133"/>
      <c r="N162" s="133"/>
      <c r="O162" s="133"/>
      <c r="P162" s="133"/>
      <c r="Q162" s="133"/>
      <c r="R162" s="133"/>
    </row>
    <row r="163" spans="1:18" s="134" customFormat="1" x14ac:dyDescent="0.25">
      <c r="A163" s="152" t="s">
        <v>570</v>
      </c>
      <c r="B163" s="135" t="s">
        <v>571</v>
      </c>
      <c r="C163" s="135" t="s">
        <v>571</v>
      </c>
      <c r="D163" s="153" t="s">
        <v>448</v>
      </c>
      <c r="E163" s="140">
        <v>1</v>
      </c>
      <c r="F163" s="154" t="s">
        <v>572</v>
      </c>
      <c r="G163" s="129" t="s">
        <v>443</v>
      </c>
      <c r="H163" s="130" t="s">
        <v>624</v>
      </c>
      <c r="I163" s="132"/>
      <c r="J163" s="133"/>
      <c r="K163" s="133"/>
      <c r="L163" s="133"/>
      <c r="M163" s="133"/>
      <c r="N163" s="133"/>
      <c r="O163" s="133"/>
      <c r="P163" s="133"/>
      <c r="Q163" s="133"/>
      <c r="R163" s="133"/>
    </row>
    <row r="164" spans="1:18" x14ac:dyDescent="0.25">
      <c r="A164" s="152" t="s">
        <v>573</v>
      </c>
      <c r="B164" s="135" t="s">
        <v>571</v>
      </c>
      <c r="C164" s="135" t="s">
        <v>571</v>
      </c>
      <c r="D164" s="153" t="s">
        <v>369</v>
      </c>
      <c r="E164" s="140">
        <v>1</v>
      </c>
      <c r="F164" s="154" t="s">
        <v>574</v>
      </c>
      <c r="G164" s="129" t="s">
        <v>443</v>
      </c>
      <c r="H164" s="130" t="s">
        <v>624</v>
      </c>
      <c r="I164" s="132"/>
    </row>
    <row r="165" spans="1:18" x14ac:dyDescent="0.25">
      <c r="A165" s="152" t="s">
        <v>575</v>
      </c>
      <c r="B165" s="135" t="s">
        <v>548</v>
      </c>
      <c r="C165" s="135" t="s">
        <v>548</v>
      </c>
      <c r="D165" s="153" t="s">
        <v>469</v>
      </c>
      <c r="E165" s="140">
        <v>1</v>
      </c>
      <c r="F165" s="154" t="s">
        <v>576</v>
      </c>
      <c r="G165" s="129" t="s">
        <v>443</v>
      </c>
      <c r="H165" s="130" t="s">
        <v>577</v>
      </c>
      <c r="I165" s="132" t="s">
        <v>578</v>
      </c>
    </row>
    <row r="166" spans="1:18" x14ac:dyDescent="0.25">
      <c r="A166" s="152" t="s">
        <v>579</v>
      </c>
      <c r="B166" s="135" t="s">
        <v>580</v>
      </c>
      <c r="C166" s="135" t="s">
        <v>580</v>
      </c>
      <c r="D166" s="153" t="s">
        <v>448</v>
      </c>
      <c r="E166" s="140">
        <v>1</v>
      </c>
      <c r="F166" s="154" t="s">
        <v>581</v>
      </c>
      <c r="G166" s="129" t="s">
        <v>443</v>
      </c>
      <c r="H166" s="130" t="s">
        <v>624</v>
      </c>
      <c r="I166" s="132"/>
    </row>
    <row r="167" spans="1:18" s="164" customFormat="1" x14ac:dyDescent="0.25">
      <c r="A167" s="152" t="s">
        <v>583</v>
      </c>
      <c r="B167" s="135" t="s">
        <v>582</v>
      </c>
      <c r="C167" s="135" t="s">
        <v>582</v>
      </c>
      <c r="D167" s="153" t="s">
        <v>369</v>
      </c>
      <c r="E167" s="155">
        <v>1</v>
      </c>
      <c r="F167" s="154" t="s">
        <v>588</v>
      </c>
      <c r="G167" s="129" t="s">
        <v>443</v>
      </c>
      <c r="H167" s="130" t="s">
        <v>624</v>
      </c>
      <c r="I167" s="162"/>
      <c r="J167" s="163"/>
      <c r="K167" s="163"/>
      <c r="L167" s="163"/>
      <c r="M167" s="163"/>
      <c r="N167" s="163"/>
      <c r="O167" s="163"/>
      <c r="P167" s="163"/>
      <c r="Q167" s="163"/>
      <c r="R167" s="163"/>
    </row>
    <row r="168" spans="1:18" s="164" customFormat="1" x14ac:dyDescent="0.25">
      <c r="A168" s="152" t="s">
        <v>584</v>
      </c>
      <c r="B168" s="135" t="s">
        <v>585</v>
      </c>
      <c r="C168" s="135" t="s">
        <v>585</v>
      </c>
      <c r="D168" s="153" t="s">
        <v>372</v>
      </c>
      <c r="E168" s="155">
        <v>1</v>
      </c>
      <c r="F168" s="154" t="s">
        <v>586</v>
      </c>
      <c r="G168" s="129" t="s">
        <v>443</v>
      </c>
      <c r="H168" s="161"/>
      <c r="I168" s="162"/>
      <c r="J168" s="163"/>
      <c r="K168" s="163"/>
      <c r="L168" s="163"/>
      <c r="M168" s="163"/>
      <c r="N168" s="163"/>
      <c r="O168" s="163"/>
      <c r="P168" s="163"/>
      <c r="Q168" s="163"/>
      <c r="R168" s="163"/>
    </row>
    <row r="169" spans="1:18" s="164" customFormat="1" x14ac:dyDescent="0.25">
      <c r="A169" s="152" t="s">
        <v>591</v>
      </c>
      <c r="B169" s="135" t="s">
        <v>587</v>
      </c>
      <c r="C169" s="135" t="s">
        <v>587</v>
      </c>
      <c r="D169" s="153" t="s">
        <v>448</v>
      </c>
      <c r="E169" s="155">
        <v>1</v>
      </c>
      <c r="F169" s="154" t="s">
        <v>589</v>
      </c>
      <c r="G169" s="129" t="s">
        <v>443</v>
      </c>
      <c r="H169" s="161"/>
      <c r="I169" s="162"/>
      <c r="J169" s="163"/>
      <c r="K169" s="163"/>
      <c r="L169" s="163"/>
      <c r="M169" s="163"/>
      <c r="N169" s="163"/>
      <c r="O169" s="163"/>
      <c r="P169" s="163"/>
      <c r="Q169" s="163"/>
      <c r="R169" s="163"/>
    </row>
    <row r="170" spans="1:18" s="164" customFormat="1" x14ac:dyDescent="0.25">
      <c r="A170" s="152" t="s">
        <v>592</v>
      </c>
      <c r="B170" s="135" t="s">
        <v>587</v>
      </c>
      <c r="C170" s="135" t="s">
        <v>587</v>
      </c>
      <c r="D170" s="153" t="s">
        <v>448</v>
      </c>
      <c r="E170" s="155">
        <v>1</v>
      </c>
      <c r="F170" s="154" t="s">
        <v>590</v>
      </c>
      <c r="G170" s="129" t="s">
        <v>443</v>
      </c>
      <c r="H170" s="161"/>
      <c r="I170" s="162"/>
      <c r="J170" s="163"/>
      <c r="K170" s="163"/>
      <c r="L170" s="163"/>
      <c r="M170" s="163"/>
      <c r="N170" s="163"/>
      <c r="O170" s="163"/>
      <c r="P170" s="163"/>
      <c r="Q170" s="163"/>
      <c r="R170" s="163"/>
    </row>
    <row r="171" spans="1:18" s="166" customFormat="1" x14ac:dyDescent="0.25">
      <c r="A171" s="152" t="s">
        <v>593</v>
      </c>
      <c r="B171" s="135" t="s">
        <v>594</v>
      </c>
      <c r="C171" s="135" t="s">
        <v>594</v>
      </c>
      <c r="D171" s="153" t="s">
        <v>448</v>
      </c>
      <c r="E171" s="155">
        <v>1</v>
      </c>
      <c r="F171" s="154" t="s">
        <v>595</v>
      </c>
      <c r="G171" s="129" t="s">
        <v>443</v>
      </c>
      <c r="H171" s="161" t="s">
        <v>596</v>
      </c>
      <c r="I171" s="162" t="s">
        <v>597</v>
      </c>
      <c r="J171" s="165"/>
      <c r="K171" s="165"/>
      <c r="L171" s="165"/>
      <c r="M171" s="165"/>
      <c r="N171" s="165"/>
      <c r="O171" s="165"/>
      <c r="P171" s="165"/>
      <c r="Q171" s="165"/>
      <c r="R171" s="165"/>
    </row>
    <row r="172" spans="1:18" s="164" customFormat="1" x14ac:dyDescent="0.25">
      <c r="A172" s="152" t="s">
        <v>598</v>
      </c>
      <c r="B172" s="135" t="s">
        <v>599</v>
      </c>
      <c r="C172" s="135" t="s">
        <v>599</v>
      </c>
      <c r="D172" s="153" t="s">
        <v>448</v>
      </c>
      <c r="E172" s="155">
        <v>1</v>
      </c>
      <c r="F172" s="154" t="s">
        <v>600</v>
      </c>
      <c r="G172" s="129" t="s">
        <v>443</v>
      </c>
      <c r="H172" s="161"/>
      <c r="I172" s="162"/>
      <c r="J172" s="163"/>
      <c r="K172" s="163"/>
      <c r="L172" s="163"/>
      <c r="M172" s="163"/>
      <c r="N172" s="163"/>
      <c r="O172" s="163"/>
      <c r="P172" s="163"/>
      <c r="Q172" s="163"/>
      <c r="R172" s="163"/>
    </row>
    <row r="173" spans="1:18" s="164" customFormat="1" x14ac:dyDescent="0.25">
      <c r="A173" s="152" t="s">
        <v>603</v>
      </c>
      <c r="B173" s="135" t="s">
        <v>601</v>
      </c>
      <c r="C173" s="135" t="s">
        <v>601</v>
      </c>
      <c r="D173" s="153" t="s">
        <v>369</v>
      </c>
      <c r="E173" s="155">
        <v>1</v>
      </c>
      <c r="F173" s="154" t="s">
        <v>602</v>
      </c>
      <c r="G173" s="129" t="s">
        <v>443</v>
      </c>
      <c r="H173" s="161"/>
      <c r="I173" s="162"/>
      <c r="J173" s="163"/>
      <c r="K173" s="163"/>
      <c r="L173" s="163"/>
      <c r="M173" s="163"/>
      <c r="N173" s="163"/>
      <c r="O173" s="163"/>
      <c r="P173" s="163"/>
      <c r="Q173" s="163"/>
      <c r="R173" s="163"/>
    </row>
    <row r="174" spans="1:18" s="164" customFormat="1" x14ac:dyDescent="0.25">
      <c r="A174" s="152" t="s">
        <v>604</v>
      </c>
      <c r="B174" s="135" t="s">
        <v>605</v>
      </c>
      <c r="C174" s="135" t="s">
        <v>605</v>
      </c>
      <c r="D174" s="153" t="s">
        <v>469</v>
      </c>
      <c r="E174" s="155">
        <v>1</v>
      </c>
      <c r="F174" s="154" t="s">
        <v>606</v>
      </c>
      <c r="G174" s="129" t="s">
        <v>443</v>
      </c>
      <c r="H174" s="161" t="s">
        <v>607</v>
      </c>
      <c r="I174" s="162" t="s">
        <v>608</v>
      </c>
      <c r="J174" s="163"/>
      <c r="K174" s="163"/>
      <c r="L174" s="163"/>
      <c r="M174" s="163"/>
      <c r="N174" s="163"/>
      <c r="O174" s="163"/>
      <c r="P174" s="163"/>
      <c r="Q174" s="163"/>
      <c r="R174" s="163"/>
    </row>
    <row r="175" spans="1:18" s="164" customFormat="1" ht="19.5" customHeight="1" x14ac:dyDescent="0.25">
      <c r="A175" s="152" t="s">
        <v>614</v>
      </c>
      <c r="B175" s="135" t="s">
        <v>609</v>
      </c>
      <c r="C175" s="135" t="s">
        <v>609</v>
      </c>
      <c r="D175" s="153" t="s">
        <v>526</v>
      </c>
      <c r="E175" s="155">
        <v>1</v>
      </c>
      <c r="F175" s="154" t="s">
        <v>610</v>
      </c>
      <c r="G175" s="129" t="s">
        <v>443</v>
      </c>
      <c r="H175" s="161"/>
      <c r="I175" s="162"/>
      <c r="J175" s="163"/>
      <c r="K175" s="163"/>
      <c r="L175" s="163"/>
      <c r="M175" s="163"/>
      <c r="N175" s="163"/>
      <c r="O175" s="163"/>
      <c r="P175" s="163"/>
      <c r="Q175" s="163"/>
      <c r="R175" s="163"/>
    </row>
    <row r="176" spans="1:18" s="164" customFormat="1" ht="19.5" customHeight="1" x14ac:dyDescent="0.25">
      <c r="A176" s="152" t="s">
        <v>613</v>
      </c>
      <c r="B176" s="135" t="s">
        <v>611</v>
      </c>
      <c r="C176" s="135" t="s">
        <v>611</v>
      </c>
      <c r="D176" s="153" t="s">
        <v>500</v>
      </c>
      <c r="E176" s="155">
        <v>1</v>
      </c>
      <c r="F176" s="154" t="s">
        <v>612</v>
      </c>
      <c r="G176" s="129" t="s">
        <v>443</v>
      </c>
      <c r="H176" s="161"/>
      <c r="I176" s="162"/>
      <c r="J176" s="163"/>
      <c r="K176" s="163"/>
      <c r="L176" s="163"/>
      <c r="M176" s="163"/>
      <c r="N176" s="163"/>
      <c r="O176" s="163"/>
      <c r="P176" s="163"/>
      <c r="Q176" s="163"/>
      <c r="R176" s="163"/>
    </row>
    <row r="177" spans="1:18" s="176" customFormat="1" ht="19.5" customHeight="1" x14ac:dyDescent="0.25">
      <c r="A177" s="167" t="s">
        <v>615</v>
      </c>
      <c r="B177" s="168" t="s">
        <v>617</v>
      </c>
      <c r="C177" s="168" t="s">
        <v>617</v>
      </c>
      <c r="D177" s="169" t="s">
        <v>469</v>
      </c>
      <c r="E177" s="170">
        <v>1</v>
      </c>
      <c r="F177" s="171" t="s">
        <v>618</v>
      </c>
      <c r="G177" s="172" t="s">
        <v>443</v>
      </c>
      <c r="H177" s="173" t="s">
        <v>611</v>
      </c>
      <c r="I177" s="174" t="s">
        <v>616</v>
      </c>
      <c r="J177" s="175"/>
      <c r="K177" s="175"/>
      <c r="L177" s="175"/>
      <c r="M177" s="175"/>
      <c r="N177" s="175"/>
      <c r="O177" s="175"/>
      <c r="P177" s="175"/>
      <c r="Q177" s="175"/>
      <c r="R177" s="175"/>
    </row>
    <row r="178" spans="1:18" s="164" customFormat="1" ht="19.5" customHeight="1" x14ac:dyDescent="0.25">
      <c r="A178" s="182" t="s">
        <v>619</v>
      </c>
      <c r="B178" s="83" t="s">
        <v>620</v>
      </c>
      <c r="C178" s="83" t="s">
        <v>620</v>
      </c>
      <c r="D178" s="183" t="s">
        <v>448</v>
      </c>
      <c r="E178" s="184">
        <v>1</v>
      </c>
      <c r="F178" s="185" t="s">
        <v>622</v>
      </c>
      <c r="G178" s="178" t="s">
        <v>53</v>
      </c>
      <c r="H178" s="186" t="s">
        <v>621</v>
      </c>
      <c r="I178" s="187" t="s">
        <v>623</v>
      </c>
      <c r="J178" s="163"/>
      <c r="K178" s="163"/>
      <c r="L178" s="163"/>
      <c r="M178" s="163"/>
      <c r="N178" s="163"/>
      <c r="O178" s="163"/>
      <c r="P178" s="163"/>
      <c r="Q178" s="163"/>
      <c r="R178" s="163"/>
    </row>
    <row r="179" spans="1:18" x14ac:dyDescent="0.25">
      <c r="B179" s="107"/>
      <c r="C179" s="107"/>
      <c r="D179" s="1"/>
      <c r="F179" s="65"/>
      <c r="H179" s="3"/>
    </row>
    <row r="180" spans="1:18" x14ac:dyDescent="0.25">
      <c r="B180" s="107"/>
      <c r="C180" s="107"/>
      <c r="D180" s="1"/>
      <c r="F180" s="65"/>
      <c r="H180" s="3"/>
    </row>
    <row r="181" spans="1:18" x14ac:dyDescent="0.25">
      <c r="B181" s="107"/>
      <c r="C181" s="107"/>
      <c r="D181" s="1"/>
      <c r="F181" s="65"/>
      <c r="H181" s="3"/>
    </row>
    <row r="182" spans="1:18" x14ac:dyDescent="0.25">
      <c r="B182" s="107"/>
      <c r="C182" s="107"/>
      <c r="D182" s="1"/>
      <c r="F182" s="65"/>
      <c r="H182" s="3"/>
    </row>
    <row r="183" spans="1:18" x14ac:dyDescent="0.25">
      <c r="B183" s="107"/>
      <c r="C183" s="107"/>
      <c r="D183" s="1"/>
      <c r="F183" s="65"/>
      <c r="H183" s="3"/>
    </row>
    <row r="184" spans="1:18" x14ac:dyDescent="0.25">
      <c r="B184" s="107"/>
      <c r="C184" s="107"/>
      <c r="D184" s="1"/>
      <c r="F184" s="65"/>
      <c r="H184" s="3"/>
    </row>
    <row r="185" spans="1:18" x14ac:dyDescent="0.25">
      <c r="B185" s="107"/>
      <c r="C185" s="107"/>
      <c r="D185" s="1"/>
      <c r="F185" s="65"/>
      <c r="H185" s="3"/>
    </row>
    <row r="186" spans="1:18" x14ac:dyDescent="0.25">
      <c r="B186" s="107"/>
      <c r="C186" s="107"/>
      <c r="D186" s="1"/>
      <c r="F186" s="65"/>
      <c r="H186" s="3"/>
    </row>
    <row r="187" spans="1:18" x14ac:dyDescent="0.25">
      <c r="B187" s="107"/>
      <c r="C187" s="107"/>
      <c r="D187" s="1"/>
      <c r="F187" s="65"/>
      <c r="H187" s="3"/>
    </row>
    <row r="188" spans="1:18" x14ac:dyDescent="0.25">
      <c r="B188" s="107"/>
      <c r="C188" s="107"/>
      <c r="D188" s="1"/>
      <c r="F188" s="65"/>
      <c r="H188" s="3"/>
    </row>
    <row r="189" spans="1:18" x14ac:dyDescent="0.25">
      <c r="B189" s="107"/>
      <c r="C189" s="107"/>
      <c r="D189" s="1"/>
      <c r="F189" s="65"/>
      <c r="H189" s="3"/>
    </row>
    <row r="190" spans="1:18" x14ac:dyDescent="0.25">
      <c r="B190" s="107"/>
      <c r="C190" s="107"/>
      <c r="D190" s="1"/>
      <c r="F190" s="65"/>
      <c r="H190" s="3"/>
    </row>
    <row r="191" spans="1:18" x14ac:dyDescent="0.25">
      <c r="B191" s="107"/>
      <c r="C191" s="107"/>
      <c r="D191" s="1"/>
      <c r="F191" s="65"/>
      <c r="H191" s="3"/>
    </row>
    <row r="192" spans="1:18" x14ac:dyDescent="0.25">
      <c r="B192" s="107"/>
      <c r="C192" s="107"/>
      <c r="D192" s="1"/>
      <c r="F192" s="65"/>
      <c r="H192" s="3"/>
    </row>
    <row r="193" spans="2:8" x14ac:dyDescent="0.25">
      <c r="B193" s="107"/>
      <c r="C193" s="107"/>
      <c r="D193" s="1"/>
      <c r="F193" s="65"/>
      <c r="H193" s="3"/>
    </row>
    <row r="194" spans="2:8" x14ac:dyDescent="0.25">
      <c r="B194" s="107"/>
      <c r="C194" s="107"/>
      <c r="D194" s="1"/>
      <c r="F194" s="65"/>
      <c r="H194" s="3"/>
    </row>
    <row r="195" spans="2:8" x14ac:dyDescent="0.25">
      <c r="B195" s="107"/>
      <c r="C195" s="107"/>
      <c r="D195" s="1"/>
      <c r="F195" s="65"/>
      <c r="H195" s="3"/>
    </row>
    <row r="196" spans="2:8" x14ac:dyDescent="0.25">
      <c r="B196" s="107"/>
      <c r="C196" s="107"/>
      <c r="D196" s="1"/>
      <c r="F196" s="65"/>
      <c r="H196" s="3"/>
    </row>
    <row r="197" spans="2:8" x14ac:dyDescent="0.25">
      <c r="B197" s="107"/>
      <c r="C197" s="107"/>
      <c r="D197" s="1"/>
      <c r="F197" s="65"/>
      <c r="H197" s="3"/>
    </row>
    <row r="198" spans="2:8" x14ac:dyDescent="0.25">
      <c r="B198" s="107"/>
      <c r="C198" s="107"/>
      <c r="D198" s="1"/>
      <c r="F198" s="65"/>
      <c r="H198" s="3"/>
    </row>
    <row r="199" spans="2:8" x14ac:dyDescent="0.25">
      <c r="B199" s="107"/>
      <c r="C199" s="107"/>
      <c r="D199" s="1"/>
      <c r="F199" s="65"/>
      <c r="H199" s="3"/>
    </row>
    <row r="200" spans="2:8" x14ac:dyDescent="0.25">
      <c r="B200" s="107"/>
      <c r="C200" s="107"/>
      <c r="D200" s="1"/>
      <c r="F200" s="65"/>
      <c r="H200" s="3"/>
    </row>
    <row r="201" spans="2:8" x14ac:dyDescent="0.25">
      <c r="B201" s="107"/>
      <c r="C201" s="107"/>
      <c r="D201" s="1"/>
      <c r="F201" s="65"/>
      <c r="H201" s="3"/>
    </row>
    <row r="202" spans="2:8" x14ac:dyDescent="0.25">
      <c r="B202" s="107"/>
      <c r="C202" s="107"/>
      <c r="D202" s="1"/>
      <c r="F202" s="65"/>
      <c r="H202" s="3"/>
    </row>
    <row r="203" spans="2:8" x14ac:dyDescent="0.25">
      <c r="B203" s="107"/>
      <c r="C203" s="107"/>
      <c r="D203" s="1"/>
      <c r="F203" s="65"/>
      <c r="H203" s="3"/>
    </row>
    <row r="204" spans="2:8" x14ac:dyDescent="0.25">
      <c r="B204" s="107"/>
      <c r="C204" s="107"/>
      <c r="D204" s="1"/>
      <c r="F204" s="65"/>
      <c r="H204" s="3"/>
    </row>
    <row r="205" spans="2:8" x14ac:dyDescent="0.25">
      <c r="B205" s="107"/>
      <c r="C205" s="107"/>
      <c r="D205" s="1"/>
      <c r="F205" s="65"/>
      <c r="H205" s="3"/>
    </row>
    <row r="206" spans="2:8" x14ac:dyDescent="0.25">
      <c r="B206" s="107"/>
      <c r="C206" s="107"/>
      <c r="D206" s="1"/>
      <c r="F206" s="65"/>
      <c r="H206" s="3"/>
    </row>
    <row r="207" spans="2:8" x14ac:dyDescent="0.25">
      <c r="B207" s="107"/>
      <c r="C207" s="107"/>
      <c r="D207" s="1"/>
      <c r="F207" s="65"/>
      <c r="H207" s="3"/>
    </row>
    <row r="208" spans="2:8" x14ac:dyDescent="0.25">
      <c r="B208" s="107"/>
      <c r="C208" s="107"/>
      <c r="D208" s="1"/>
      <c r="F208" s="65"/>
      <c r="H208" s="3"/>
    </row>
    <row r="209" spans="2:8" x14ac:dyDescent="0.25">
      <c r="B209" s="107"/>
      <c r="C209" s="107"/>
      <c r="D209" s="1"/>
      <c r="F209" s="65"/>
      <c r="H209" s="3"/>
    </row>
    <row r="210" spans="2:8" x14ac:dyDescent="0.25">
      <c r="B210" s="107"/>
      <c r="C210" s="107"/>
      <c r="D210" s="1"/>
      <c r="F210" s="65"/>
      <c r="H210" s="3"/>
    </row>
    <row r="211" spans="2:8" x14ac:dyDescent="0.25">
      <c r="B211" s="107"/>
      <c r="C211" s="107"/>
      <c r="D211" s="1"/>
      <c r="F211" s="65"/>
      <c r="H211" s="3"/>
    </row>
    <row r="212" spans="2:8" x14ac:dyDescent="0.25">
      <c r="B212" s="107"/>
      <c r="C212" s="107"/>
      <c r="D212" s="1"/>
      <c r="F212" s="65"/>
      <c r="H212" s="3"/>
    </row>
    <row r="213" spans="2:8" x14ac:dyDescent="0.25">
      <c r="B213" s="107"/>
      <c r="C213" s="107"/>
      <c r="D213" s="1"/>
      <c r="F213" s="65"/>
      <c r="H213" s="3"/>
    </row>
    <row r="214" spans="2:8" x14ac:dyDescent="0.25">
      <c r="B214" s="107"/>
      <c r="C214" s="107"/>
      <c r="D214" s="1"/>
      <c r="F214" s="65"/>
      <c r="H214" s="3"/>
    </row>
    <row r="215" spans="2:8" x14ac:dyDescent="0.25">
      <c r="B215" s="107"/>
      <c r="C215" s="107"/>
      <c r="D215" s="1"/>
      <c r="F215" s="65"/>
      <c r="H215" s="3"/>
    </row>
    <row r="216" spans="2:8" x14ac:dyDescent="0.25">
      <c r="B216" s="107"/>
      <c r="C216" s="107"/>
      <c r="D216" s="1"/>
      <c r="F216" s="65"/>
      <c r="H216" s="3"/>
    </row>
    <row r="217" spans="2:8" x14ac:dyDescent="0.25">
      <c r="B217" s="107"/>
      <c r="C217" s="107"/>
      <c r="D217" s="1"/>
      <c r="F217" s="65"/>
      <c r="H217" s="3"/>
    </row>
    <row r="218" spans="2:8" x14ac:dyDescent="0.25">
      <c r="B218" s="107"/>
      <c r="C218" s="107"/>
      <c r="D218" s="1"/>
      <c r="F218" s="65"/>
      <c r="H218" s="3"/>
    </row>
    <row r="219" spans="2:8" x14ac:dyDescent="0.25">
      <c r="B219" s="107"/>
      <c r="C219" s="107"/>
      <c r="D219" s="1"/>
      <c r="F219" s="65"/>
      <c r="H219" s="3"/>
    </row>
    <row r="220" spans="2:8" x14ac:dyDescent="0.25">
      <c r="B220" s="107"/>
      <c r="C220" s="107"/>
      <c r="D220" s="1"/>
      <c r="F220" s="65"/>
      <c r="H220" s="3"/>
    </row>
    <row r="221" spans="2:8" x14ac:dyDescent="0.25">
      <c r="B221" s="107"/>
      <c r="C221" s="107"/>
      <c r="D221" s="1"/>
      <c r="F221" s="65"/>
      <c r="H221" s="3"/>
    </row>
    <row r="222" spans="2:8" x14ac:dyDescent="0.25">
      <c r="B222" s="107"/>
      <c r="C222" s="107"/>
      <c r="D222" s="1"/>
      <c r="F222" s="65"/>
      <c r="H222" s="3"/>
    </row>
    <row r="223" spans="2:8" x14ac:dyDescent="0.25">
      <c r="B223" s="107"/>
      <c r="C223" s="107"/>
      <c r="D223" s="1"/>
      <c r="F223" s="65"/>
      <c r="H223" s="3"/>
    </row>
    <row r="224" spans="2:8" x14ac:dyDescent="0.25">
      <c r="B224" s="107"/>
      <c r="C224" s="107"/>
      <c r="D224" s="1"/>
      <c r="F224" s="65"/>
      <c r="H224" s="3"/>
    </row>
    <row r="225" spans="2:8" x14ac:dyDescent="0.25">
      <c r="B225" s="107"/>
      <c r="C225" s="107"/>
      <c r="D225" s="1"/>
      <c r="F225" s="65"/>
      <c r="H225" s="3"/>
    </row>
    <row r="226" spans="2:8" x14ac:dyDescent="0.25">
      <c r="B226" s="107"/>
      <c r="C226" s="107"/>
      <c r="D226" s="1"/>
      <c r="F226" s="65"/>
      <c r="H226" s="3"/>
    </row>
    <row r="227" spans="2:8" x14ac:dyDescent="0.25">
      <c r="B227" s="107"/>
      <c r="C227" s="107"/>
      <c r="D227" s="1"/>
      <c r="F227" s="65"/>
      <c r="H227" s="3"/>
    </row>
    <row r="228" spans="2:8" x14ac:dyDescent="0.25">
      <c r="B228" s="107"/>
      <c r="C228" s="107"/>
      <c r="D228" s="1"/>
      <c r="F228" s="65"/>
      <c r="H228" s="3"/>
    </row>
    <row r="229" spans="2:8" x14ac:dyDescent="0.25">
      <c r="B229" s="107"/>
      <c r="C229" s="107"/>
      <c r="D229" s="1"/>
      <c r="F229" s="65"/>
      <c r="H229" s="3"/>
    </row>
    <row r="230" spans="2:8" x14ac:dyDescent="0.25">
      <c r="B230" s="107"/>
      <c r="C230" s="107"/>
      <c r="D230" s="1"/>
      <c r="F230" s="65"/>
      <c r="H230" s="3"/>
    </row>
    <row r="231" spans="2:8" x14ac:dyDescent="0.25">
      <c r="B231" s="107"/>
      <c r="C231" s="107"/>
      <c r="D231" s="1"/>
      <c r="F231" s="65"/>
      <c r="H231" s="3"/>
    </row>
    <row r="232" spans="2:8" x14ac:dyDescent="0.25">
      <c r="B232" s="107"/>
      <c r="C232" s="107"/>
      <c r="D232" s="1"/>
      <c r="F232" s="65"/>
      <c r="H232" s="3"/>
    </row>
    <row r="233" spans="2:8" x14ac:dyDescent="0.25">
      <c r="B233" s="107"/>
      <c r="C233" s="107"/>
      <c r="D233" s="1"/>
      <c r="F233" s="65"/>
      <c r="H233" s="3"/>
    </row>
    <row r="234" spans="2:8" x14ac:dyDescent="0.25">
      <c r="B234" s="107"/>
      <c r="C234" s="107"/>
      <c r="D234" s="1"/>
      <c r="F234" s="65"/>
      <c r="H234" s="3"/>
    </row>
    <row r="235" spans="2:8" x14ac:dyDescent="0.25">
      <c r="B235" s="107"/>
      <c r="C235" s="107"/>
      <c r="D235" s="1"/>
      <c r="F235" s="65"/>
      <c r="H235" s="3"/>
    </row>
    <row r="236" spans="2:8" x14ac:dyDescent="0.25">
      <c r="B236" s="107"/>
      <c r="C236" s="107"/>
      <c r="D236" s="1"/>
      <c r="F236" s="65"/>
      <c r="H236" s="3"/>
    </row>
    <row r="237" spans="2:8" x14ac:dyDescent="0.25">
      <c r="B237" s="107"/>
      <c r="C237" s="107"/>
      <c r="D237" s="1"/>
      <c r="F237" s="65"/>
      <c r="H237" s="3"/>
    </row>
    <row r="238" spans="2:8" x14ac:dyDescent="0.25">
      <c r="B238" s="107"/>
      <c r="C238" s="107"/>
      <c r="D238" s="1"/>
      <c r="F238" s="65"/>
      <c r="H238" s="3"/>
    </row>
    <row r="239" spans="2:8" x14ac:dyDescent="0.25">
      <c r="B239" s="107"/>
      <c r="C239" s="107"/>
      <c r="D239" s="1"/>
      <c r="F239" s="65"/>
      <c r="H239" s="3"/>
    </row>
    <row r="240" spans="2:8" x14ac:dyDescent="0.25">
      <c r="B240" s="107"/>
      <c r="C240" s="107"/>
      <c r="D240" s="1"/>
      <c r="F240" s="65"/>
      <c r="H240" s="3"/>
    </row>
    <row r="241" spans="2:8" x14ac:dyDescent="0.25">
      <c r="B241" s="107"/>
      <c r="C241" s="107"/>
      <c r="D241" s="1"/>
      <c r="F241" s="65"/>
      <c r="H241" s="3"/>
    </row>
    <row r="242" spans="2:8" x14ac:dyDescent="0.25">
      <c r="B242" s="107"/>
      <c r="C242" s="107"/>
      <c r="D242" s="1"/>
      <c r="F242" s="65"/>
      <c r="H242" s="3"/>
    </row>
    <row r="243" spans="2:8" x14ac:dyDescent="0.25">
      <c r="B243" s="107"/>
      <c r="C243" s="107"/>
      <c r="D243" s="1"/>
      <c r="F243" s="65"/>
      <c r="H243" s="3"/>
    </row>
    <row r="244" spans="2:8" x14ac:dyDescent="0.25">
      <c r="B244" s="107"/>
      <c r="C244" s="107"/>
      <c r="D244" s="1"/>
      <c r="F244" s="65"/>
      <c r="H244" s="3"/>
    </row>
    <row r="245" spans="2:8" x14ac:dyDescent="0.25">
      <c r="B245" s="107"/>
      <c r="C245" s="107"/>
      <c r="D245" s="1"/>
      <c r="F245" s="65"/>
      <c r="H245" s="3"/>
    </row>
    <row r="246" spans="2:8" x14ac:dyDescent="0.25">
      <c r="B246" s="107"/>
      <c r="C246" s="107"/>
      <c r="D246" s="1"/>
      <c r="F246" s="65"/>
      <c r="H246" s="3"/>
    </row>
    <row r="247" spans="2:8" x14ac:dyDescent="0.25">
      <c r="B247" s="107"/>
      <c r="C247" s="107"/>
      <c r="D247" s="1"/>
      <c r="F247" s="65"/>
      <c r="H247" s="3"/>
    </row>
    <row r="248" spans="2:8" x14ac:dyDescent="0.25">
      <c r="B248" s="107"/>
      <c r="C248" s="107"/>
      <c r="D248" s="1"/>
      <c r="F248" s="65"/>
      <c r="H248" s="3"/>
    </row>
    <row r="249" spans="2:8" x14ac:dyDescent="0.25">
      <c r="B249" s="107"/>
      <c r="C249" s="107"/>
      <c r="D249" s="1"/>
      <c r="F249" s="65"/>
      <c r="H249" s="3"/>
    </row>
    <row r="250" spans="2:8" x14ac:dyDescent="0.25">
      <c r="B250" s="107"/>
      <c r="C250" s="107"/>
      <c r="D250" s="1"/>
      <c r="F250" s="65"/>
      <c r="H250" s="3"/>
    </row>
    <row r="251" spans="2:8" x14ac:dyDescent="0.25">
      <c r="B251" s="107"/>
      <c r="C251" s="107"/>
      <c r="D251" s="1"/>
      <c r="F251" s="65"/>
      <c r="H251" s="3"/>
    </row>
    <row r="252" spans="2:8" x14ac:dyDescent="0.25">
      <c r="B252" s="107"/>
      <c r="C252" s="107"/>
      <c r="D252" s="1"/>
      <c r="F252" s="65"/>
      <c r="H252" s="3"/>
    </row>
    <row r="253" spans="2:8" x14ac:dyDescent="0.25">
      <c r="B253" s="107"/>
      <c r="C253" s="107"/>
      <c r="D253" s="1"/>
      <c r="F253" s="65"/>
      <c r="H253" s="3"/>
    </row>
    <row r="254" spans="2:8" x14ac:dyDescent="0.25">
      <c r="B254" s="107"/>
      <c r="C254" s="107"/>
      <c r="D254" s="1"/>
      <c r="F254" s="65"/>
      <c r="H254" s="3"/>
    </row>
    <row r="255" spans="2:8" x14ac:dyDescent="0.25">
      <c r="B255" s="107"/>
      <c r="C255" s="107"/>
      <c r="D255" s="1"/>
      <c r="F255" s="65"/>
      <c r="H255" s="3"/>
    </row>
    <row r="256" spans="2:8" x14ac:dyDescent="0.25">
      <c r="B256" s="107"/>
      <c r="C256" s="107"/>
      <c r="D256" s="1"/>
      <c r="F256" s="65"/>
      <c r="H256" s="3"/>
    </row>
    <row r="257" spans="2:8" x14ac:dyDescent="0.25">
      <c r="B257" s="107"/>
      <c r="C257" s="107"/>
      <c r="D257" s="1"/>
      <c r="F257" s="65"/>
      <c r="H257" s="3"/>
    </row>
    <row r="258" spans="2:8" x14ac:dyDescent="0.25">
      <c r="B258" s="107"/>
      <c r="C258" s="107"/>
      <c r="D258" s="1"/>
      <c r="F258" s="65"/>
      <c r="H258" s="3"/>
    </row>
    <row r="259" spans="2:8" x14ac:dyDescent="0.25">
      <c r="B259" s="107"/>
      <c r="C259" s="107"/>
      <c r="D259" s="1"/>
      <c r="F259" s="65"/>
      <c r="H259" s="3"/>
    </row>
    <row r="260" spans="2:8" x14ac:dyDescent="0.25">
      <c r="B260" s="107"/>
      <c r="C260" s="107"/>
      <c r="D260" s="1"/>
      <c r="F260" s="65"/>
      <c r="H260" s="3"/>
    </row>
    <row r="261" spans="2:8" x14ac:dyDescent="0.25">
      <c r="B261" s="107"/>
      <c r="C261" s="107"/>
      <c r="D261" s="1"/>
      <c r="F261" s="65"/>
      <c r="H261" s="3"/>
    </row>
    <row r="262" spans="2:8" x14ac:dyDescent="0.25">
      <c r="B262" s="107"/>
      <c r="C262" s="107"/>
      <c r="D262" s="1"/>
      <c r="F262" s="65"/>
      <c r="H262" s="3"/>
    </row>
    <row r="263" spans="2:8" x14ac:dyDescent="0.25">
      <c r="B263" s="107"/>
      <c r="C263" s="107"/>
      <c r="D263" s="1"/>
      <c r="F263" s="65"/>
      <c r="H263" s="3"/>
    </row>
    <row r="264" spans="2:8" x14ac:dyDescent="0.25">
      <c r="B264" s="107"/>
      <c r="C264" s="107"/>
      <c r="D264" s="1"/>
      <c r="F264" s="65"/>
      <c r="H264" s="3"/>
    </row>
    <row r="265" spans="2:8" x14ac:dyDescent="0.25">
      <c r="B265" s="107"/>
      <c r="C265" s="107"/>
      <c r="D265" s="1"/>
      <c r="F265" s="65"/>
      <c r="H265" s="3"/>
    </row>
    <row r="266" spans="2:8" x14ac:dyDescent="0.25">
      <c r="B266" s="107"/>
      <c r="C266" s="107"/>
      <c r="D266" s="1"/>
      <c r="F266" s="65"/>
      <c r="H266" s="3"/>
    </row>
    <row r="267" spans="2:8" x14ac:dyDescent="0.25">
      <c r="B267" s="107"/>
      <c r="C267" s="107"/>
      <c r="D267" s="1"/>
      <c r="F267" s="65"/>
      <c r="H267" s="3"/>
    </row>
    <row r="268" spans="2:8" x14ac:dyDescent="0.25">
      <c r="B268" s="107"/>
      <c r="C268" s="107"/>
      <c r="D268" s="1"/>
      <c r="F268" s="65"/>
      <c r="H268" s="3"/>
    </row>
    <row r="269" spans="2:8" x14ac:dyDescent="0.25">
      <c r="B269" s="107"/>
      <c r="C269" s="107"/>
      <c r="F269" s="65"/>
      <c r="H269" s="3"/>
    </row>
    <row r="270" spans="2:8" x14ac:dyDescent="0.25">
      <c r="B270" s="107"/>
      <c r="C270" s="107"/>
      <c r="F270" s="65"/>
      <c r="H270" s="3"/>
    </row>
    <row r="271" spans="2:8" x14ac:dyDescent="0.25">
      <c r="B271" s="107"/>
      <c r="C271" s="107"/>
      <c r="F271" s="65"/>
      <c r="H271" s="3"/>
    </row>
    <row r="272" spans="2:8" x14ac:dyDescent="0.25">
      <c r="B272" s="107"/>
      <c r="C272" s="107"/>
      <c r="F272" s="65"/>
      <c r="H272" s="3"/>
    </row>
    <row r="273" spans="2:8" x14ac:dyDescent="0.25">
      <c r="B273" s="107"/>
      <c r="C273" s="107"/>
      <c r="F273" s="65"/>
      <c r="H273" s="3"/>
    </row>
    <row r="274" spans="2:8" x14ac:dyDescent="0.25">
      <c r="B274" s="107"/>
      <c r="C274" s="107"/>
      <c r="F274" s="65"/>
      <c r="H274" s="3"/>
    </row>
    <row r="275" spans="2:8" x14ac:dyDescent="0.25">
      <c r="B275" s="107"/>
      <c r="C275" s="107"/>
      <c r="H275" s="3"/>
    </row>
    <row r="276" spans="2:8" x14ac:dyDescent="0.25">
      <c r="B276" s="107"/>
      <c r="C276" s="107"/>
      <c r="H276" s="3"/>
    </row>
    <row r="277" spans="2:8" x14ac:dyDescent="0.25">
      <c r="B277" s="107"/>
      <c r="C277" s="107"/>
      <c r="H277" s="3"/>
    </row>
    <row r="278" spans="2:8" x14ac:dyDescent="0.25">
      <c r="B278" s="107"/>
      <c r="C278" s="107"/>
      <c r="H278" s="3"/>
    </row>
    <row r="279" spans="2:8" x14ac:dyDescent="0.25">
      <c r="B279" s="107"/>
      <c r="C279" s="107"/>
      <c r="H279" s="3"/>
    </row>
    <row r="280" spans="2:8" x14ac:dyDescent="0.25">
      <c r="B280" s="107"/>
      <c r="C280" s="107"/>
      <c r="H280" s="3"/>
    </row>
    <row r="281" spans="2:8" x14ac:dyDescent="0.25">
      <c r="B281" s="107"/>
      <c r="C281" s="107"/>
      <c r="H281" s="3"/>
    </row>
    <row r="282" spans="2:8" x14ac:dyDescent="0.25">
      <c r="B282" s="107"/>
      <c r="C282" s="107"/>
      <c r="H282" s="3"/>
    </row>
    <row r="283" spans="2:8" x14ac:dyDescent="0.25">
      <c r="B283" s="107"/>
      <c r="C283" s="107"/>
      <c r="H283" s="3"/>
    </row>
    <row r="284" spans="2:8" x14ac:dyDescent="0.25">
      <c r="B284" s="107"/>
      <c r="C284" s="107"/>
      <c r="H284" s="3"/>
    </row>
    <row r="285" spans="2:8" x14ac:dyDescent="0.25">
      <c r="B285" s="107"/>
      <c r="C285" s="107"/>
      <c r="H285" s="3"/>
    </row>
    <row r="286" spans="2:8" x14ac:dyDescent="0.25">
      <c r="B286" s="107"/>
      <c r="C286" s="107"/>
      <c r="H286" s="3"/>
    </row>
    <row r="287" spans="2:8" x14ac:dyDescent="0.25">
      <c r="B287" s="107"/>
      <c r="C287" s="107"/>
      <c r="H287" s="3"/>
    </row>
    <row r="288" spans="2:8" x14ac:dyDescent="0.25">
      <c r="B288" s="107"/>
      <c r="C288" s="107"/>
      <c r="H288" s="3"/>
    </row>
    <row r="289" spans="2:8" x14ac:dyDescent="0.25">
      <c r="B289" s="107"/>
      <c r="C289" s="107"/>
      <c r="H289" s="3"/>
    </row>
    <row r="290" spans="2:8" x14ac:dyDescent="0.25">
      <c r="B290" s="107"/>
      <c r="C290" s="107"/>
      <c r="H290" s="3"/>
    </row>
    <row r="291" spans="2:8" x14ac:dyDescent="0.25">
      <c r="B291" s="107"/>
      <c r="C291" s="107"/>
      <c r="H291" s="3"/>
    </row>
    <row r="292" spans="2:8" x14ac:dyDescent="0.25">
      <c r="B292" s="107"/>
      <c r="C292" s="107"/>
      <c r="H292" s="3"/>
    </row>
    <row r="293" spans="2:8" x14ac:dyDescent="0.25">
      <c r="B293" s="107"/>
      <c r="C293" s="107"/>
      <c r="H293" s="3"/>
    </row>
    <row r="294" spans="2:8" x14ac:dyDescent="0.25">
      <c r="B294" s="107"/>
      <c r="C294" s="107"/>
      <c r="H294" s="3"/>
    </row>
    <row r="295" spans="2:8" x14ac:dyDescent="0.25">
      <c r="B295" s="107"/>
      <c r="C295" s="107"/>
      <c r="H295" s="3"/>
    </row>
    <row r="296" spans="2:8" x14ac:dyDescent="0.25">
      <c r="B296" s="107"/>
      <c r="C296" s="107"/>
      <c r="H296" s="3"/>
    </row>
    <row r="297" spans="2:8" x14ac:dyDescent="0.25">
      <c r="B297" s="107"/>
      <c r="C297" s="107"/>
      <c r="H297" s="3"/>
    </row>
    <row r="298" spans="2:8" x14ac:dyDescent="0.25">
      <c r="B298" s="107"/>
      <c r="C298" s="107"/>
      <c r="H298" s="3"/>
    </row>
    <row r="299" spans="2:8" x14ac:dyDescent="0.25">
      <c r="B299" s="107"/>
      <c r="C299" s="107"/>
      <c r="H299" s="3"/>
    </row>
    <row r="300" spans="2:8" x14ac:dyDescent="0.25">
      <c r="B300" s="107"/>
      <c r="C300" s="107"/>
      <c r="H300" s="3"/>
    </row>
    <row r="301" spans="2:8" x14ac:dyDescent="0.25">
      <c r="B301" s="107"/>
      <c r="C301" s="107"/>
      <c r="H301" s="3"/>
    </row>
    <row r="302" spans="2:8" x14ac:dyDescent="0.25">
      <c r="B302" s="107"/>
      <c r="C302" s="107"/>
      <c r="H302" s="3"/>
    </row>
    <row r="303" spans="2:8" x14ac:dyDescent="0.25">
      <c r="B303" s="107"/>
      <c r="C303" s="107"/>
      <c r="H303" s="3"/>
    </row>
    <row r="304" spans="2:8" x14ac:dyDescent="0.25">
      <c r="B304" s="108"/>
      <c r="C304" s="108"/>
      <c r="H304" s="3"/>
    </row>
    <row r="305" spans="2:8" x14ac:dyDescent="0.25">
      <c r="B305" s="108"/>
      <c r="C305" s="108"/>
      <c r="H305" s="3"/>
    </row>
    <row r="306" spans="2:8" x14ac:dyDescent="0.25">
      <c r="B306" s="108"/>
      <c r="C306" s="108"/>
      <c r="H306" s="3"/>
    </row>
    <row r="307" spans="2:8" x14ac:dyDescent="0.25">
      <c r="B307" s="108"/>
      <c r="C307" s="108"/>
      <c r="H307" s="3"/>
    </row>
    <row r="308" spans="2:8" x14ac:dyDescent="0.25">
      <c r="B308" s="108"/>
      <c r="C308" s="108"/>
      <c r="H308" s="3"/>
    </row>
    <row r="309" spans="2:8" x14ac:dyDescent="0.25">
      <c r="B309" s="108"/>
      <c r="C309" s="108"/>
      <c r="H309" s="3"/>
    </row>
    <row r="310" spans="2:8" x14ac:dyDescent="0.25">
      <c r="B310" s="108"/>
      <c r="C310" s="108"/>
      <c r="H310" s="3"/>
    </row>
    <row r="311" spans="2:8" x14ac:dyDescent="0.25">
      <c r="B311" s="108"/>
      <c r="C311" s="108"/>
      <c r="H311" s="3"/>
    </row>
    <row r="312" spans="2:8" x14ac:dyDescent="0.25">
      <c r="B312" s="108"/>
      <c r="C312" s="108"/>
      <c r="H312" s="3"/>
    </row>
    <row r="313" spans="2:8" x14ac:dyDescent="0.25">
      <c r="B313" s="108"/>
      <c r="C313" s="108"/>
      <c r="H313" s="3"/>
    </row>
    <row r="314" spans="2:8" x14ac:dyDescent="0.25">
      <c r="B314" s="108"/>
      <c r="C314" s="108"/>
      <c r="H314" s="3"/>
    </row>
    <row r="315" spans="2:8" x14ac:dyDescent="0.25">
      <c r="B315" s="108"/>
      <c r="C315" s="108"/>
      <c r="H315" s="3"/>
    </row>
    <row r="316" spans="2:8" x14ac:dyDescent="0.25">
      <c r="B316" s="108"/>
      <c r="C316" s="108"/>
      <c r="H316" s="3"/>
    </row>
    <row r="317" spans="2:8" x14ac:dyDescent="0.25">
      <c r="B317" s="108"/>
      <c r="C317" s="108"/>
      <c r="H317" s="3"/>
    </row>
    <row r="318" spans="2:8" x14ac:dyDescent="0.25">
      <c r="B318" s="108"/>
      <c r="C318" s="108"/>
      <c r="H318" s="3"/>
    </row>
    <row r="319" spans="2:8" x14ac:dyDescent="0.25">
      <c r="B319" s="108"/>
      <c r="C319" s="108"/>
      <c r="H319" s="3"/>
    </row>
    <row r="320" spans="2:8" x14ac:dyDescent="0.25">
      <c r="B320" s="108"/>
      <c r="C320" s="108"/>
      <c r="H320" s="3"/>
    </row>
    <row r="321" spans="2:8" x14ac:dyDescent="0.25">
      <c r="B321" s="108"/>
      <c r="C321" s="108"/>
      <c r="H321" s="3"/>
    </row>
    <row r="322" spans="2:8" x14ac:dyDescent="0.25">
      <c r="B322" s="108"/>
      <c r="C322" s="108"/>
      <c r="H322" s="3"/>
    </row>
    <row r="323" spans="2:8" x14ac:dyDescent="0.25">
      <c r="B323" s="108"/>
      <c r="C323" s="108"/>
      <c r="H323" s="3"/>
    </row>
    <row r="324" spans="2:8" x14ac:dyDescent="0.25">
      <c r="B324" s="108"/>
      <c r="C324" s="108"/>
      <c r="H324" s="3"/>
    </row>
    <row r="325" spans="2:8" x14ac:dyDescent="0.25">
      <c r="B325" s="108"/>
      <c r="C325" s="108"/>
      <c r="H325" s="3"/>
    </row>
    <row r="326" spans="2:8" x14ac:dyDescent="0.25">
      <c r="B326" s="108"/>
      <c r="C326" s="108"/>
      <c r="H326" s="3"/>
    </row>
    <row r="327" spans="2:8" x14ac:dyDescent="0.25">
      <c r="B327" s="108"/>
      <c r="C327" s="108"/>
      <c r="H327" s="3"/>
    </row>
    <row r="328" spans="2:8" x14ac:dyDescent="0.25">
      <c r="B328" s="108"/>
      <c r="C328" s="108"/>
      <c r="H328" s="3"/>
    </row>
    <row r="329" spans="2:8" x14ac:dyDescent="0.25">
      <c r="B329" s="108"/>
      <c r="C329" s="108"/>
      <c r="H329" s="3"/>
    </row>
    <row r="330" spans="2:8" x14ac:dyDescent="0.25">
      <c r="B330" s="108"/>
      <c r="C330" s="108"/>
      <c r="H330" s="3"/>
    </row>
    <row r="331" spans="2:8" x14ac:dyDescent="0.25">
      <c r="B331" s="108"/>
      <c r="C331" s="108"/>
      <c r="H331" s="3"/>
    </row>
    <row r="332" spans="2:8" x14ac:dyDescent="0.25">
      <c r="B332" s="108"/>
      <c r="C332" s="108"/>
      <c r="H332" s="3"/>
    </row>
    <row r="333" spans="2:8" x14ac:dyDescent="0.25">
      <c r="B333" s="108"/>
      <c r="C333" s="108"/>
      <c r="H333" s="3"/>
    </row>
    <row r="334" spans="2:8" x14ac:dyDescent="0.25">
      <c r="B334" s="108"/>
      <c r="C334" s="108"/>
      <c r="H334" s="3"/>
    </row>
    <row r="335" spans="2:8" x14ac:dyDescent="0.25">
      <c r="B335" s="108"/>
      <c r="C335" s="108"/>
      <c r="H335" s="3"/>
    </row>
    <row r="336" spans="2:8" x14ac:dyDescent="0.25">
      <c r="B336" s="108"/>
      <c r="C336" s="108"/>
      <c r="H336" s="3"/>
    </row>
    <row r="337" spans="2:8" x14ac:dyDescent="0.25">
      <c r="B337" s="108"/>
      <c r="C337" s="108"/>
      <c r="H337" s="3"/>
    </row>
    <row r="338" spans="2:8" x14ac:dyDescent="0.25">
      <c r="B338" s="108"/>
      <c r="C338" s="108"/>
      <c r="H338" s="3"/>
    </row>
    <row r="339" spans="2:8" x14ac:dyDescent="0.25">
      <c r="B339" s="108"/>
      <c r="C339" s="108"/>
      <c r="H339" s="3"/>
    </row>
    <row r="340" spans="2:8" x14ac:dyDescent="0.25">
      <c r="B340" s="108"/>
      <c r="C340" s="108"/>
      <c r="H340" s="3"/>
    </row>
    <row r="341" spans="2:8" x14ac:dyDescent="0.25">
      <c r="B341" s="108"/>
      <c r="C341" s="108"/>
      <c r="H341" s="3"/>
    </row>
    <row r="342" spans="2:8" x14ac:dyDescent="0.25">
      <c r="B342" s="108"/>
      <c r="C342" s="108"/>
      <c r="H342" s="3"/>
    </row>
    <row r="343" spans="2:8" x14ac:dyDescent="0.25">
      <c r="B343" s="108"/>
      <c r="C343" s="108"/>
      <c r="H343" s="3"/>
    </row>
    <row r="344" spans="2:8" x14ac:dyDescent="0.25">
      <c r="B344" s="108"/>
      <c r="C344" s="108"/>
      <c r="H344" s="3"/>
    </row>
    <row r="345" spans="2:8" x14ac:dyDescent="0.25">
      <c r="B345" s="108"/>
      <c r="C345" s="108"/>
      <c r="H345" s="3"/>
    </row>
    <row r="346" spans="2:8" x14ac:dyDescent="0.25">
      <c r="B346" s="108"/>
      <c r="C346" s="108"/>
      <c r="H346" s="3"/>
    </row>
    <row r="347" spans="2:8" x14ac:dyDescent="0.25">
      <c r="B347" s="108"/>
      <c r="C347" s="108"/>
      <c r="H347" s="3"/>
    </row>
    <row r="348" spans="2:8" x14ac:dyDescent="0.25">
      <c r="B348" s="108"/>
      <c r="C348" s="108"/>
      <c r="H348" s="3"/>
    </row>
    <row r="349" spans="2:8" x14ac:dyDescent="0.25">
      <c r="B349" s="108"/>
      <c r="C349" s="108"/>
      <c r="H349" s="3"/>
    </row>
    <row r="350" spans="2:8" x14ac:dyDescent="0.25">
      <c r="B350" s="108"/>
      <c r="C350" s="108"/>
      <c r="H350" s="3"/>
    </row>
    <row r="351" spans="2:8" x14ac:dyDescent="0.25">
      <c r="B351" s="108"/>
      <c r="C351" s="108"/>
      <c r="H351" s="3"/>
    </row>
    <row r="352" spans="2:8" x14ac:dyDescent="0.25">
      <c r="B352" s="108"/>
      <c r="C352" s="108"/>
      <c r="H352" s="3"/>
    </row>
    <row r="353" spans="2:8" x14ac:dyDescent="0.25">
      <c r="B353" s="108"/>
      <c r="C353" s="108"/>
      <c r="H353" s="3"/>
    </row>
    <row r="354" spans="2:8" x14ac:dyDescent="0.25">
      <c r="B354" s="108"/>
      <c r="C354" s="108"/>
      <c r="H354" s="3"/>
    </row>
    <row r="355" spans="2:8" x14ac:dyDescent="0.25">
      <c r="B355" s="108"/>
      <c r="C355" s="108"/>
      <c r="H355" s="3"/>
    </row>
    <row r="356" spans="2:8" x14ac:dyDescent="0.25">
      <c r="B356" s="108"/>
      <c r="C356" s="108"/>
      <c r="H356" s="3"/>
    </row>
    <row r="357" spans="2:8" x14ac:dyDescent="0.25">
      <c r="B357" s="108"/>
      <c r="C357" s="108"/>
      <c r="H357" s="3"/>
    </row>
    <row r="358" spans="2:8" x14ac:dyDescent="0.25">
      <c r="B358" s="108"/>
      <c r="C358" s="108"/>
      <c r="H358" s="3"/>
    </row>
    <row r="359" spans="2:8" x14ac:dyDescent="0.25">
      <c r="B359" s="108"/>
      <c r="C359" s="108"/>
      <c r="H359" s="3"/>
    </row>
  </sheetData>
  <mergeCells count="4">
    <mergeCell ref="A1:I1"/>
    <mergeCell ref="H2:I2"/>
    <mergeCell ref="D3:E3"/>
    <mergeCell ref="G3:H3"/>
  </mergeCells>
  <phoneticPr fontId="34" type="noConversion"/>
  <dataValidations count="2">
    <dataValidation type="list" allowBlank="1" showInputMessage="1" showErrorMessage="1" sqref="G11:G18 G25:G131 G139" xr:uid="{00000000-0002-0000-0000-000000000000}">
      <formula1>"檢測中,無法檢驗,陰性（－）"</formula1>
      <formula2>0</formula2>
    </dataValidation>
    <dataValidation type="list" allowBlank="1" showInputMessage="1" showErrorMessage="1" sqref="G19:G24 G178" xr:uid="{00000000-0002-0000-0000-000001000000}">
      <formula1>"檢測中,無法檢驗,陰性（－）,陽性(+)"</formula1>
      <formula2>0</formula2>
    </dataValidation>
  </dataValidations>
  <pageMargins left="0.23611111111111099" right="0.23611111111111099" top="0.74791666666666701" bottom="0.74791666666666701" header="0.51180555555555496" footer="0.51180555555555496"/>
  <pageSetup paperSize="9" scale="73" orientation="landscape" horizontalDpi="300" verticalDpi="300" r:id="rId1"/>
  <headerFooter>
    <oddFooter>&amp;C第 &amp;P 頁，共 &amp;N 頁</oddFooter>
  </headerFooter>
  <rowBreaks count="2" manualBreakCount="2">
    <brk id="106" max="16383" man="1"/>
    <brk id="1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48"/>
  <sheetViews>
    <sheetView view="pageBreakPreview" zoomScaleNormal="100" workbookViewId="0">
      <selection activeCell="C33" sqref="C33"/>
    </sheetView>
  </sheetViews>
  <sheetFormatPr defaultColWidth="9" defaultRowHeight="16.5" x14ac:dyDescent="0.25"/>
  <cols>
    <col min="1" max="1" width="33.875" customWidth="1"/>
  </cols>
  <sheetData>
    <row r="1" spans="1:1" x14ac:dyDescent="0.25">
      <c r="A1" s="109" t="s">
        <v>362</v>
      </c>
    </row>
    <row r="2" spans="1:1" x14ac:dyDescent="0.25">
      <c r="A2" s="109" t="s">
        <v>363</v>
      </c>
    </row>
    <row r="3" spans="1:1" x14ac:dyDescent="0.25">
      <c r="A3" s="109" t="s">
        <v>364</v>
      </c>
    </row>
    <row r="4" spans="1:1" ht="33" x14ac:dyDescent="0.25">
      <c r="A4" s="110" t="s">
        <v>365</v>
      </c>
    </row>
    <row r="5" spans="1:1" x14ac:dyDescent="0.25">
      <c r="A5" s="111"/>
    </row>
    <row r="6" spans="1:1" x14ac:dyDescent="0.25">
      <c r="A6" s="111"/>
    </row>
    <row r="7" spans="1:1" x14ac:dyDescent="0.25">
      <c r="A7" s="112"/>
    </row>
    <row r="8" spans="1:1" x14ac:dyDescent="0.25">
      <c r="A8" s="112"/>
    </row>
    <row r="9" spans="1:1" x14ac:dyDescent="0.25">
      <c r="A9" s="112"/>
    </row>
    <row r="10" spans="1:1" x14ac:dyDescent="0.25">
      <c r="A10" s="112"/>
    </row>
    <row r="11" spans="1:1" x14ac:dyDescent="0.25">
      <c r="A11" s="113"/>
    </row>
    <row r="12" spans="1:1" x14ac:dyDescent="0.25">
      <c r="A12" s="111"/>
    </row>
    <row r="13" spans="1:1" x14ac:dyDescent="0.25">
      <c r="A13" s="113"/>
    </row>
    <row r="14" spans="1:1" x14ac:dyDescent="0.25">
      <c r="A14" s="111"/>
    </row>
    <row r="15" spans="1:1" x14ac:dyDescent="0.25">
      <c r="A15" s="113"/>
    </row>
    <row r="16" spans="1:1" x14ac:dyDescent="0.25">
      <c r="A16" s="113"/>
    </row>
    <row r="17" spans="1:1" x14ac:dyDescent="0.25">
      <c r="A17" s="113"/>
    </row>
    <row r="18" spans="1:1" x14ac:dyDescent="0.25">
      <c r="A18" s="111"/>
    </row>
    <row r="19" spans="1:1" x14ac:dyDescent="0.25">
      <c r="A19" s="113"/>
    </row>
    <row r="20" spans="1:1" x14ac:dyDescent="0.25">
      <c r="A20" s="113"/>
    </row>
    <row r="21" spans="1:1" x14ac:dyDescent="0.25">
      <c r="A21" s="113"/>
    </row>
    <row r="22" spans="1:1" x14ac:dyDescent="0.25">
      <c r="A22" s="111"/>
    </row>
    <row r="23" spans="1:1" x14ac:dyDescent="0.25">
      <c r="A23" s="113"/>
    </row>
    <row r="24" spans="1:1" x14ac:dyDescent="0.25">
      <c r="A24" s="113"/>
    </row>
    <row r="25" spans="1:1" x14ac:dyDescent="0.25">
      <c r="A25" s="111"/>
    </row>
    <row r="26" spans="1:1" x14ac:dyDescent="0.25">
      <c r="A26" s="113"/>
    </row>
    <row r="27" spans="1:1" x14ac:dyDescent="0.25">
      <c r="A27" s="113"/>
    </row>
    <row r="28" spans="1:1" x14ac:dyDescent="0.25">
      <c r="A28" s="113"/>
    </row>
    <row r="29" spans="1:1" x14ac:dyDescent="0.25">
      <c r="A29" s="113"/>
    </row>
    <row r="30" spans="1:1" x14ac:dyDescent="0.25">
      <c r="A30" s="113"/>
    </row>
    <row r="31" spans="1:1" x14ac:dyDescent="0.25">
      <c r="A31" s="114"/>
    </row>
    <row r="32" spans="1:1" x14ac:dyDescent="0.25">
      <c r="A32" s="111"/>
    </row>
    <row r="33" spans="1:1" x14ac:dyDescent="0.25">
      <c r="A33" s="113"/>
    </row>
    <row r="34" spans="1:1" x14ac:dyDescent="0.25">
      <c r="A34" s="115"/>
    </row>
    <row r="35" spans="1:1" x14ac:dyDescent="0.25">
      <c r="A35" s="113"/>
    </row>
    <row r="36" spans="1:1" x14ac:dyDescent="0.25">
      <c r="A36" s="111"/>
    </row>
    <row r="37" spans="1:1" x14ac:dyDescent="0.25">
      <c r="A37" s="111"/>
    </row>
    <row r="38" spans="1:1" x14ac:dyDescent="0.25">
      <c r="A38" s="111"/>
    </row>
    <row r="39" spans="1:1" x14ac:dyDescent="0.25">
      <c r="A39" s="111"/>
    </row>
    <row r="40" spans="1:1" x14ac:dyDescent="0.25">
      <c r="A40" s="111"/>
    </row>
    <row r="41" spans="1:1" x14ac:dyDescent="0.25">
      <c r="A41" s="111"/>
    </row>
    <row r="42" spans="1:1" x14ac:dyDescent="0.25">
      <c r="A42" s="111"/>
    </row>
    <row r="43" spans="1:1" x14ac:dyDescent="0.25">
      <c r="A43" s="111"/>
    </row>
    <row r="44" spans="1:1" x14ac:dyDescent="0.25">
      <c r="A44" s="116"/>
    </row>
    <row r="45" spans="1:1" x14ac:dyDescent="0.25">
      <c r="A45" s="116"/>
    </row>
    <row r="46" spans="1:1" x14ac:dyDescent="0.25">
      <c r="A46" s="116"/>
    </row>
    <row r="47" spans="1:1" x14ac:dyDescent="0.25">
      <c r="A47" s="116"/>
    </row>
    <row r="48" spans="1:1" x14ac:dyDescent="0.25">
      <c r="A48" s="115"/>
    </row>
  </sheetData>
  <phoneticPr fontId="34" type="noConversion"/>
  <pageMargins left="0.7" right="0.7" top="0.75" bottom="0.75" header="0.51180555555555496" footer="0.51180555555555496"/>
  <pageSetup paperSize="9" scale="82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苗栗縣</vt:lpstr>
      <vt:lpstr>工作表2</vt:lpstr>
      <vt:lpstr>苗栗縣!_FilterDatabase</vt:lpstr>
      <vt:lpstr>工作表2!Print_Area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佳宜 陳</cp:lastModifiedBy>
  <cp:revision>8</cp:revision>
  <cp:lastPrinted>2023-10-31T08:02:51Z</cp:lastPrinted>
  <dcterms:created xsi:type="dcterms:W3CDTF">2020-12-16T02:57:00Z</dcterms:created>
  <dcterms:modified xsi:type="dcterms:W3CDTF">2023-12-28T02:44:54Z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1033-11.2.0.9937</vt:lpwstr>
  </property>
</Properties>
</file>