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drawings/drawing6.xml" ContentType="application/vnd.openxmlformats-officedocument.drawing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3245" firstSheet="1" activeTab="1"/>
  </bookViews>
  <sheets>
    <sheet name="歷年歲入決算數分析" sheetId="2" r:id="rId1"/>
    <sheet name="稅課收入分析" sheetId="8" r:id="rId2"/>
    <sheet name="歷年歲出決算數分析" sheetId="3" r:id="rId3"/>
    <sheet name="歷年人事支出分析表" sheetId="4" r:id="rId4"/>
    <sheet name="經資門人事費用分析" sheetId="9" r:id="rId5"/>
    <sheet name="歷年資本支出分析表" sheetId="5" r:id="rId6"/>
    <sheet name="歷年獎補助及捐助經費分析表" sheetId="6" r:id="rId7"/>
    <sheet name="歲入歲出餘絀分析" sheetId="7" r:id="rId8"/>
  </sheets>
  <definedNames>
    <definedName name="_xlnm.Print_Area" localSheetId="3">歷年人事支出分析表!$A:$Y</definedName>
    <definedName name="_xlnm.Print_Area" localSheetId="2">歷年歲出決算數分析!$A:$J</definedName>
    <definedName name="_xlnm.Print_Area" localSheetId="6">歷年獎補助及捐助經費分析表!$A:$L</definedName>
  </definedNames>
  <calcPr calcId="145621"/>
</workbook>
</file>

<file path=xl/calcChain.xml><?xml version="1.0" encoding="utf-8"?>
<calcChain xmlns="http://schemas.openxmlformats.org/spreadsheetml/2006/main">
  <c r="K4" i="9" l="1"/>
  <c r="K5" i="9"/>
  <c r="K6" i="9"/>
  <c r="K7" i="9"/>
  <c r="K8" i="9"/>
  <c r="K9" i="9"/>
  <c r="K10" i="9"/>
  <c r="K11" i="9"/>
  <c r="K12" i="9"/>
  <c r="K13" i="9"/>
  <c r="K3" i="9"/>
  <c r="G4" i="9"/>
  <c r="G5" i="9"/>
  <c r="G6" i="9"/>
  <c r="G7" i="9"/>
  <c r="G8" i="9"/>
  <c r="G9" i="9"/>
  <c r="G10" i="9"/>
  <c r="G11" i="9"/>
  <c r="G12" i="9"/>
  <c r="G13" i="9"/>
  <c r="G3" i="9"/>
  <c r="D4" i="9"/>
  <c r="D5" i="9"/>
  <c r="D6" i="9"/>
  <c r="D7" i="9"/>
  <c r="D8" i="9"/>
  <c r="D9" i="9"/>
  <c r="D10" i="9"/>
  <c r="D11" i="9"/>
  <c r="D12" i="9"/>
  <c r="D13" i="9"/>
  <c r="D3" i="9"/>
  <c r="L4" i="9"/>
  <c r="L5" i="9"/>
  <c r="L6" i="9"/>
  <c r="L7" i="9"/>
  <c r="L8" i="9"/>
  <c r="L9" i="9"/>
  <c r="L10" i="9"/>
  <c r="L11" i="9"/>
  <c r="L12" i="9"/>
  <c r="L13" i="9"/>
  <c r="L3" i="9"/>
  <c r="H4" i="9"/>
  <c r="H5" i="9"/>
  <c r="H6" i="9"/>
  <c r="H7" i="9"/>
  <c r="H8" i="9"/>
  <c r="H9" i="9"/>
  <c r="H10" i="9"/>
  <c r="H11" i="9"/>
  <c r="H12" i="9"/>
  <c r="H13" i="9"/>
  <c r="H3" i="9"/>
  <c r="J4" i="9"/>
  <c r="J5" i="9"/>
  <c r="J6" i="9"/>
  <c r="J7" i="9"/>
  <c r="J8" i="9"/>
  <c r="J9" i="9"/>
  <c r="J10" i="9"/>
  <c r="J11" i="9"/>
  <c r="J12" i="9"/>
  <c r="J13" i="9"/>
  <c r="J3" i="9"/>
  <c r="E3" i="9"/>
  <c r="E4" i="9"/>
  <c r="E5" i="9"/>
  <c r="E6" i="9"/>
  <c r="E7" i="9"/>
  <c r="E8" i="9"/>
  <c r="E9" i="9"/>
  <c r="E10" i="9"/>
  <c r="E11" i="9"/>
  <c r="E12" i="9"/>
  <c r="E13" i="9"/>
  <c r="L14" i="6" l="1"/>
  <c r="J14" i="6"/>
  <c r="H14" i="6"/>
  <c r="F14" i="6"/>
  <c r="D14" i="6"/>
  <c r="L13" i="6"/>
  <c r="J13" i="6"/>
  <c r="H13" i="6"/>
  <c r="F13" i="6"/>
  <c r="D13" i="6"/>
  <c r="V14" i="5"/>
  <c r="T14" i="5"/>
  <c r="R14" i="5"/>
  <c r="P14" i="5"/>
  <c r="N14" i="5"/>
  <c r="L14" i="5"/>
  <c r="J14" i="5"/>
  <c r="H14" i="5"/>
  <c r="F14" i="5"/>
  <c r="D14" i="5"/>
  <c r="V13" i="5"/>
  <c r="T13" i="5"/>
  <c r="R13" i="5"/>
  <c r="P13" i="5"/>
  <c r="N13" i="5"/>
  <c r="L13" i="5"/>
  <c r="J13" i="5"/>
  <c r="H13" i="5"/>
  <c r="F13" i="5"/>
  <c r="D13" i="5"/>
  <c r="D3" i="7" l="1"/>
  <c r="D4" i="7"/>
  <c r="D5" i="7"/>
  <c r="D6" i="7"/>
  <c r="D7" i="7"/>
  <c r="D8" i="7"/>
  <c r="B4" i="8"/>
  <c r="C4" i="8"/>
  <c r="C5" i="8"/>
  <c r="B5" i="8"/>
  <c r="D9" i="8"/>
  <c r="C6" i="8"/>
  <c r="C7" i="8"/>
  <c r="C8" i="8"/>
  <c r="C9" i="8"/>
  <c r="B6" i="8"/>
  <c r="B7" i="8"/>
  <c r="B8" i="8"/>
  <c r="B9" i="8"/>
  <c r="C14" i="8"/>
  <c r="B14" i="8"/>
  <c r="D15" i="8"/>
  <c r="D16" i="8"/>
  <c r="D17" i="8"/>
  <c r="D18" i="8"/>
  <c r="D19" i="8"/>
  <c r="D20" i="8"/>
  <c r="C10" i="8"/>
  <c r="C11" i="8"/>
  <c r="C12" i="8"/>
  <c r="C13" i="8"/>
  <c r="C15" i="8"/>
  <c r="C16" i="8"/>
  <c r="C17" i="8"/>
  <c r="C18" i="8"/>
  <c r="C19" i="8"/>
  <c r="B10" i="8"/>
  <c r="B11" i="8"/>
  <c r="B12" i="8"/>
  <c r="B13" i="8"/>
  <c r="B15" i="8"/>
  <c r="B16" i="8"/>
  <c r="B17" i="8"/>
  <c r="B18" i="8"/>
  <c r="B19" i="8"/>
  <c r="C20" i="8"/>
  <c r="B20" i="8"/>
  <c r="D10" i="7"/>
  <c r="D11" i="7"/>
  <c r="D12" i="7"/>
  <c r="D13" i="7"/>
  <c r="D14" i="7"/>
  <c r="D15" i="7"/>
  <c r="D16" i="7"/>
  <c r="D17" i="7"/>
  <c r="D18" i="7"/>
  <c r="D19" i="7"/>
  <c r="D9" i="7"/>
  <c r="D4" i="8" l="1"/>
  <c r="D5" i="8"/>
  <c r="D6" i="8"/>
  <c r="D7" i="8"/>
  <c r="D8" i="8"/>
  <c r="D10" i="8"/>
  <c r="D11" i="8"/>
  <c r="D12" i="8"/>
  <c r="D13" i="8"/>
  <c r="D14" i="8"/>
  <c r="Y14" i="4"/>
  <c r="W14" i="4"/>
  <c r="U14" i="4"/>
  <c r="S14" i="4"/>
  <c r="Q14" i="4"/>
  <c r="O14" i="4"/>
  <c r="M14" i="4"/>
  <c r="K14" i="4"/>
  <c r="I14" i="4"/>
  <c r="G14" i="4"/>
  <c r="E14" i="4"/>
  <c r="I14" i="3" l="1"/>
  <c r="I13" i="3"/>
  <c r="J13" i="3" s="1"/>
  <c r="H13" i="3"/>
  <c r="F13" i="3"/>
  <c r="D13" i="3"/>
  <c r="N10" i="5" l="1"/>
  <c r="L12" i="6" l="1"/>
  <c r="J12" i="6"/>
  <c r="H12" i="6"/>
  <c r="F12" i="6"/>
  <c r="D12" i="6"/>
  <c r="L11" i="6"/>
  <c r="J11" i="6"/>
  <c r="H11" i="6"/>
  <c r="F11" i="6"/>
  <c r="D11" i="6"/>
  <c r="L10" i="6"/>
  <c r="J10" i="6"/>
  <c r="H10" i="6"/>
  <c r="F10" i="6"/>
  <c r="D10" i="6"/>
  <c r="L9" i="6"/>
  <c r="J9" i="6"/>
  <c r="H9" i="6"/>
  <c r="F9" i="6"/>
  <c r="D9" i="6"/>
  <c r="L8" i="6"/>
  <c r="J8" i="6"/>
  <c r="H8" i="6"/>
  <c r="F8" i="6"/>
  <c r="D8" i="6"/>
  <c r="L7" i="6"/>
  <c r="J7" i="6"/>
  <c r="H7" i="6"/>
  <c r="F7" i="6"/>
  <c r="D7" i="6"/>
  <c r="L6" i="6"/>
  <c r="J6" i="6"/>
  <c r="H6" i="6"/>
  <c r="F6" i="6"/>
  <c r="D6" i="6"/>
  <c r="L5" i="6"/>
  <c r="J5" i="6"/>
  <c r="H5" i="6"/>
  <c r="F5" i="6"/>
  <c r="D5" i="6"/>
  <c r="L4" i="6"/>
  <c r="J4" i="6"/>
  <c r="H4" i="6"/>
  <c r="F4" i="6"/>
  <c r="D4" i="6"/>
  <c r="V12" i="5"/>
  <c r="T12" i="5"/>
  <c r="R12" i="5"/>
  <c r="P12" i="5"/>
  <c r="N12" i="5"/>
  <c r="L12" i="5"/>
  <c r="J12" i="5"/>
  <c r="H12" i="5"/>
  <c r="F12" i="5"/>
  <c r="D12" i="5"/>
  <c r="V11" i="5"/>
  <c r="T11" i="5"/>
  <c r="R11" i="5"/>
  <c r="P11" i="5"/>
  <c r="N11" i="5"/>
  <c r="L11" i="5"/>
  <c r="J11" i="5"/>
  <c r="H11" i="5"/>
  <c r="F11" i="5"/>
  <c r="D11" i="5"/>
  <c r="V10" i="5"/>
  <c r="T10" i="5"/>
  <c r="R10" i="5"/>
  <c r="P10" i="5"/>
  <c r="L10" i="5"/>
  <c r="J10" i="5"/>
  <c r="H10" i="5"/>
  <c r="F10" i="5"/>
  <c r="D10" i="5"/>
  <c r="V9" i="5"/>
  <c r="T9" i="5"/>
  <c r="R9" i="5"/>
  <c r="P9" i="5"/>
  <c r="N9" i="5"/>
  <c r="L9" i="5"/>
  <c r="J9" i="5"/>
  <c r="H9" i="5"/>
  <c r="F9" i="5"/>
  <c r="D9" i="5"/>
  <c r="V8" i="5"/>
  <c r="T8" i="5"/>
  <c r="R8" i="5"/>
  <c r="P8" i="5"/>
  <c r="N8" i="5"/>
  <c r="L8" i="5"/>
  <c r="J8" i="5"/>
  <c r="H8" i="5"/>
  <c r="F8" i="5"/>
  <c r="D8" i="5"/>
  <c r="V7" i="5"/>
  <c r="T7" i="5"/>
  <c r="R7" i="5"/>
  <c r="P7" i="5"/>
  <c r="N7" i="5"/>
  <c r="L7" i="5"/>
  <c r="J7" i="5"/>
  <c r="H7" i="5"/>
  <c r="F7" i="5"/>
  <c r="D7" i="5"/>
  <c r="V6" i="5"/>
  <c r="T6" i="5"/>
  <c r="R6" i="5"/>
  <c r="P6" i="5"/>
  <c r="N6" i="5"/>
  <c r="L6" i="5"/>
  <c r="J6" i="5"/>
  <c r="H6" i="5"/>
  <c r="F6" i="5"/>
  <c r="D6" i="5"/>
  <c r="V5" i="5"/>
  <c r="T5" i="5"/>
  <c r="R5" i="5"/>
  <c r="P5" i="5"/>
  <c r="N5" i="5"/>
  <c r="L5" i="5"/>
  <c r="J5" i="5"/>
  <c r="H5" i="5"/>
  <c r="F5" i="5"/>
  <c r="D5" i="5"/>
  <c r="V4" i="5"/>
  <c r="T4" i="5"/>
  <c r="R4" i="5"/>
  <c r="P4" i="5"/>
  <c r="N4" i="5"/>
  <c r="L4" i="5"/>
  <c r="J4" i="5"/>
  <c r="H4" i="5"/>
  <c r="F4" i="5"/>
  <c r="D4" i="5"/>
  <c r="W4" i="4"/>
  <c r="W5" i="4"/>
  <c r="W6" i="4"/>
  <c r="W7" i="4"/>
  <c r="W8" i="4"/>
  <c r="W9" i="4"/>
  <c r="W10" i="4"/>
  <c r="W11" i="4"/>
  <c r="W12" i="4"/>
  <c r="U4" i="4"/>
  <c r="U5" i="4"/>
  <c r="U6" i="4"/>
  <c r="U7" i="4"/>
  <c r="U8" i="4"/>
  <c r="U9" i="4"/>
  <c r="U10" i="4"/>
  <c r="U11" i="4"/>
  <c r="U12" i="4"/>
  <c r="S4" i="4"/>
  <c r="S5" i="4"/>
  <c r="S6" i="4"/>
  <c r="S7" i="4"/>
  <c r="S8" i="4"/>
  <c r="S9" i="4"/>
  <c r="S10" i="4"/>
  <c r="S11" i="4"/>
  <c r="S12" i="4"/>
  <c r="Q4" i="4"/>
  <c r="Q5" i="4"/>
  <c r="Q6" i="4"/>
  <c r="Q7" i="4"/>
  <c r="Q8" i="4"/>
  <c r="Q9" i="4"/>
  <c r="Q10" i="4"/>
  <c r="Q11" i="4"/>
  <c r="Q12" i="4"/>
  <c r="O4" i="4"/>
  <c r="O5" i="4"/>
  <c r="O6" i="4"/>
  <c r="O7" i="4"/>
  <c r="O8" i="4"/>
  <c r="O9" i="4"/>
  <c r="O10" i="4"/>
  <c r="O11" i="4"/>
  <c r="O12" i="4"/>
  <c r="M4" i="4"/>
  <c r="M5" i="4"/>
  <c r="M6" i="4"/>
  <c r="M7" i="4"/>
  <c r="M8" i="4"/>
  <c r="M9" i="4"/>
  <c r="M10" i="4"/>
  <c r="M11" i="4"/>
  <c r="M12" i="4"/>
  <c r="K4" i="4"/>
  <c r="K5" i="4"/>
  <c r="K6" i="4"/>
  <c r="K7" i="4"/>
  <c r="K8" i="4"/>
  <c r="K9" i="4"/>
  <c r="K10" i="4"/>
  <c r="K11" i="4"/>
  <c r="K12" i="4"/>
  <c r="Y4" i="4"/>
  <c r="Y5" i="4"/>
  <c r="Y6" i="4"/>
  <c r="Y7" i="4"/>
  <c r="Y8" i="4"/>
  <c r="Y9" i="4"/>
  <c r="Y10" i="4"/>
  <c r="Y11" i="4"/>
  <c r="Y12" i="4"/>
  <c r="Y13" i="4"/>
  <c r="W13" i="4"/>
  <c r="U13" i="4"/>
  <c r="S13" i="4"/>
  <c r="Q13" i="4"/>
  <c r="O13" i="4"/>
  <c r="M13" i="4"/>
  <c r="K13" i="4"/>
  <c r="I4" i="4"/>
  <c r="I5" i="4"/>
  <c r="I6" i="4"/>
  <c r="I7" i="4"/>
  <c r="I8" i="4"/>
  <c r="I9" i="4"/>
  <c r="I10" i="4"/>
  <c r="I11" i="4"/>
  <c r="I12" i="4"/>
  <c r="G4" i="4"/>
  <c r="G5" i="4"/>
  <c r="G6" i="4"/>
  <c r="G7" i="4"/>
  <c r="G8" i="4"/>
  <c r="G9" i="4"/>
  <c r="G10" i="4"/>
  <c r="G11" i="4"/>
  <c r="G12" i="4"/>
  <c r="E4" i="4"/>
  <c r="E5" i="4"/>
  <c r="E6" i="4"/>
  <c r="E7" i="4"/>
  <c r="E8" i="4"/>
  <c r="E9" i="4"/>
  <c r="E10" i="4"/>
  <c r="E11" i="4"/>
  <c r="E12" i="4"/>
  <c r="I13" i="4"/>
  <c r="G13" i="4"/>
  <c r="E13" i="4"/>
  <c r="F5" i="3"/>
  <c r="I4" i="3"/>
  <c r="J4" i="3" s="1"/>
  <c r="I5" i="3"/>
  <c r="I6" i="3"/>
  <c r="J6" i="3" s="1"/>
  <c r="I7" i="3"/>
  <c r="I8" i="3"/>
  <c r="J8" i="3" s="1"/>
  <c r="I9" i="3"/>
  <c r="J9" i="3" s="1"/>
  <c r="I10" i="3"/>
  <c r="J10" i="3" s="1"/>
  <c r="I11" i="3"/>
  <c r="J11" i="3" s="1"/>
  <c r="I12" i="3"/>
  <c r="J12" i="3" s="1"/>
  <c r="H5" i="3"/>
  <c r="H6" i="3"/>
  <c r="H7" i="3"/>
  <c r="H8" i="3"/>
  <c r="H9" i="3"/>
  <c r="H10" i="3"/>
  <c r="H11" i="3"/>
  <c r="H12" i="3"/>
  <c r="F6" i="3"/>
  <c r="F7" i="3"/>
  <c r="F8" i="3"/>
  <c r="F9" i="3"/>
  <c r="F10" i="3"/>
  <c r="F11" i="3"/>
  <c r="F12" i="3"/>
  <c r="D5" i="3"/>
  <c r="D6" i="3"/>
  <c r="D7" i="3"/>
  <c r="D8" i="3"/>
  <c r="D9" i="3"/>
  <c r="D10" i="3"/>
  <c r="D11" i="3"/>
  <c r="D12" i="3"/>
  <c r="J14" i="3"/>
  <c r="H14" i="3"/>
  <c r="F14" i="3"/>
  <c r="D14" i="3"/>
  <c r="H4" i="3"/>
  <c r="F4" i="3"/>
  <c r="D4" i="3"/>
  <c r="J5" i="3" l="1"/>
  <c r="J7" i="3"/>
  <c r="N5" i="2"/>
  <c r="N6" i="2"/>
  <c r="N7" i="2"/>
  <c r="N8" i="2"/>
  <c r="N9" i="2"/>
  <c r="N10" i="2"/>
  <c r="N11" i="2"/>
  <c r="N12" i="2"/>
  <c r="N13" i="2"/>
  <c r="N15" i="2"/>
  <c r="N16" i="2"/>
  <c r="N17" i="2"/>
  <c r="N4" i="2"/>
  <c r="M5" i="2"/>
  <c r="M6" i="2"/>
  <c r="M7" i="2"/>
  <c r="M8" i="2"/>
  <c r="M9" i="2"/>
  <c r="M10" i="2"/>
  <c r="M11" i="2"/>
  <c r="M12" i="2"/>
  <c r="M13" i="2"/>
  <c r="M15" i="2"/>
  <c r="M16" i="2"/>
  <c r="M17" i="2"/>
  <c r="M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4" i="2"/>
  <c r="B4" i="2"/>
  <c r="B5" i="2"/>
  <c r="B16" i="2"/>
  <c r="B15" i="2"/>
  <c r="B14" i="2"/>
  <c r="N14" i="2" s="1"/>
  <c r="B13" i="2"/>
  <c r="B12" i="2"/>
  <c r="B11" i="2"/>
  <c r="B10" i="2"/>
  <c r="B9" i="2"/>
  <c r="B8" i="2"/>
  <c r="B7" i="2"/>
  <c r="B6" i="2"/>
  <c r="M14" i="2" l="1"/>
</calcChain>
</file>

<file path=xl/comments1.xml><?xml version="1.0" encoding="utf-8"?>
<comments xmlns="http://schemas.openxmlformats.org/spreadsheetml/2006/main">
  <authors>
    <author>acnt</author>
  </authors>
  <commentList>
    <comment ref="F3" authorId="0">
      <text>
        <r>
          <rPr>
            <b/>
            <sz val="9"/>
            <color indexed="81"/>
            <rFont val="新細明體"/>
            <family val="1"/>
            <charset val="136"/>
          </rPr>
          <t>acnt:</t>
        </r>
        <r>
          <rPr>
            <sz val="9"/>
            <color indexed="81"/>
            <rFont val="新細明體"/>
            <family val="1"/>
            <charset val="136"/>
          </rPr>
          <t xml:space="preserve">
經常門+資本門
</t>
        </r>
      </text>
    </comment>
    <comment ref="A7" authorId="0">
      <text>
        <r>
          <rPr>
            <b/>
            <sz val="9"/>
            <color indexed="81"/>
            <rFont val="新細明體"/>
            <family val="1"/>
            <charset val="136"/>
          </rPr>
          <t>acnt:</t>
        </r>
        <r>
          <rPr>
            <sz val="9"/>
            <color indexed="81"/>
            <rFont val="新細明體"/>
            <family val="1"/>
            <charset val="136"/>
          </rPr>
          <t xml:space="preserve">
經常門+資本門
</t>
        </r>
      </text>
    </comment>
  </commentList>
</comments>
</file>

<file path=xl/comments2.xml><?xml version="1.0" encoding="utf-8"?>
<comments xmlns="http://schemas.openxmlformats.org/spreadsheetml/2006/main">
  <authors>
    <author>acnt</author>
  </authors>
  <commentList>
    <comment ref="A12" authorId="0">
      <text>
        <r>
          <rPr>
            <b/>
            <sz val="9"/>
            <color indexed="81"/>
            <rFont val="新細明體"/>
            <family val="1"/>
            <charset val="136"/>
          </rPr>
          <t>acnt:</t>
        </r>
        <r>
          <rPr>
            <sz val="9"/>
            <color indexed="81"/>
            <rFont val="新細明體"/>
            <family val="1"/>
            <charset val="136"/>
          </rPr>
          <t xml:space="preserve">
經常門+資本門
</t>
        </r>
      </text>
    </comment>
  </commentList>
</comments>
</file>

<file path=xl/sharedStrings.xml><?xml version="1.0" encoding="utf-8"?>
<sst xmlns="http://schemas.openxmlformats.org/spreadsheetml/2006/main" count="239" uniqueCount="135">
  <si>
    <t>罰款及賠償收入</t>
    <phoneticPr fontId="8" type="noConversion"/>
  </si>
  <si>
    <t>規費收入</t>
    <phoneticPr fontId="8" type="noConversion"/>
  </si>
  <si>
    <t>財產收入</t>
    <phoneticPr fontId="8" type="noConversion"/>
  </si>
  <si>
    <t>補助及協助收入</t>
    <phoneticPr fontId="8" type="noConversion"/>
  </si>
  <si>
    <t>捐獻及贈與收入</t>
    <phoneticPr fontId="8" type="noConversion"/>
  </si>
  <si>
    <t>苗栗縣頭份市公所</t>
    <phoneticPr fontId="3" type="noConversion"/>
  </si>
  <si>
    <t>稅課收入</t>
    <phoneticPr fontId="3" type="noConversion"/>
  </si>
  <si>
    <t>其他收入</t>
    <phoneticPr fontId="8" type="noConversion"/>
  </si>
  <si>
    <t>民國96年度</t>
    <phoneticPr fontId="8" type="noConversion"/>
  </si>
  <si>
    <t>決算合計數</t>
    <phoneticPr fontId="3" type="noConversion"/>
  </si>
  <si>
    <t>民國97年度</t>
  </si>
  <si>
    <t>民國98年度</t>
  </si>
  <si>
    <t>民國99年度</t>
  </si>
  <si>
    <t>民國100年度</t>
  </si>
  <si>
    <t>民國101年度</t>
  </si>
  <si>
    <t>民國102年度</t>
  </si>
  <si>
    <t>民國103年度</t>
  </si>
  <si>
    <t>民國105年度</t>
  </si>
  <si>
    <t>不含統籌分配稅之稅課收入</t>
    <phoneticPr fontId="3" type="noConversion"/>
  </si>
  <si>
    <t>統籌分配稅</t>
    <phoneticPr fontId="3" type="noConversion"/>
  </si>
  <si>
    <t>自籌財源(不含補助及協助收入、統籌分配稅)</t>
    <phoneticPr fontId="3" type="noConversion"/>
  </si>
  <si>
    <t>自有財源(不含補助及協助收入)</t>
    <phoneticPr fontId="3" type="noConversion"/>
  </si>
  <si>
    <t>年度</t>
    <phoneticPr fontId="3" type="noConversion"/>
  </si>
  <si>
    <t>苗栗縣頭份市公所</t>
    <phoneticPr fontId="3" type="noConversion"/>
  </si>
  <si>
    <t>歷年歲入決算數分析表</t>
    <phoneticPr fontId="6" type="noConversion"/>
  </si>
  <si>
    <t>歷年歲出決算數分析表</t>
    <phoneticPr fontId="3" type="noConversion"/>
  </si>
  <si>
    <t>歲出總決算數</t>
    <phoneticPr fontId="3" type="noConversion"/>
  </si>
  <si>
    <t>人事費支出</t>
    <phoneticPr fontId="3" type="noConversion"/>
  </si>
  <si>
    <t>人事費佔總決算數比例</t>
    <phoneticPr fontId="3" type="noConversion"/>
  </si>
  <si>
    <t>資本支出</t>
    <phoneticPr fontId="3" type="noConversion"/>
  </si>
  <si>
    <t>獎補助及捐助經費</t>
    <phoneticPr fontId="3" type="noConversion"/>
  </si>
  <si>
    <t>資本支出佔總決算數比例</t>
    <phoneticPr fontId="3" type="noConversion"/>
  </si>
  <si>
    <t>獎補助及捐助經費佔總決算數比例</t>
    <phoneticPr fontId="3" type="noConversion"/>
  </si>
  <si>
    <t>其他經常性支出</t>
    <phoneticPr fontId="3" type="noConversion"/>
  </si>
  <si>
    <t>其他經常性支出佔總決算數比例</t>
    <phoneticPr fontId="3" type="noConversion"/>
  </si>
  <si>
    <t>民國104年度</t>
  </si>
  <si>
    <t>佔比(B/A)</t>
    <phoneticPr fontId="3" type="noConversion"/>
  </si>
  <si>
    <t>佔比(C/A)</t>
    <phoneticPr fontId="3" type="noConversion"/>
  </si>
  <si>
    <t>佔比(D/A)</t>
    <phoneticPr fontId="3" type="noConversion"/>
  </si>
  <si>
    <t>佔比(E/A)</t>
    <phoneticPr fontId="3" type="noConversion"/>
  </si>
  <si>
    <t>佔比(F/A)</t>
    <phoneticPr fontId="3" type="noConversion"/>
  </si>
  <si>
    <t>佔比(G/A)</t>
    <phoneticPr fontId="3" type="noConversion"/>
  </si>
  <si>
    <t>佔比(H/A)</t>
    <phoneticPr fontId="3" type="noConversion"/>
  </si>
  <si>
    <t>佔比(I/A)</t>
    <phoneticPr fontId="3" type="noConversion"/>
  </si>
  <si>
    <t>佔比(J/A)</t>
    <phoneticPr fontId="3" type="noConversion"/>
  </si>
  <si>
    <t>佔比(K/A)</t>
    <phoneticPr fontId="3" type="noConversion"/>
  </si>
  <si>
    <t>佔比(L/A)</t>
    <phoneticPr fontId="3" type="noConversion"/>
  </si>
  <si>
    <t>歷年人事費支出分析表</t>
    <phoneticPr fontId="3" type="noConversion"/>
  </si>
  <si>
    <t>歷年資本支出分析表</t>
    <phoneticPr fontId="3" type="noConversion"/>
  </si>
  <si>
    <t>歷年獎補助及捐助經費分析表</t>
    <phoneticPr fontId="3" type="noConversion"/>
  </si>
  <si>
    <t>獎補助及捐助經費決算數</t>
    <phoneticPr fontId="3" type="noConversion"/>
  </si>
  <si>
    <t>政府機關間之補助</t>
    <phoneticPr fontId="3" type="noConversion"/>
  </si>
  <si>
    <t>佔比%</t>
    <phoneticPr fontId="3" type="noConversion"/>
  </si>
  <si>
    <t>對國內團體之捐助</t>
    <phoneticPr fontId="3" type="noConversion"/>
  </si>
  <si>
    <t>獎勵及慰問</t>
    <phoneticPr fontId="3" type="noConversion"/>
  </si>
  <si>
    <t>社會福利津貼及濟助</t>
    <phoneticPr fontId="3" type="noConversion"/>
  </si>
  <si>
    <t>資本支出決算數A</t>
    <phoneticPr fontId="3" type="noConversion"/>
  </si>
  <si>
    <t>土地B</t>
    <phoneticPr fontId="3" type="noConversion"/>
  </si>
  <si>
    <t>房屋建築及設備C</t>
    <phoneticPr fontId="3" type="noConversion"/>
  </si>
  <si>
    <t>公共建設及設施D</t>
    <phoneticPr fontId="3" type="noConversion"/>
  </si>
  <si>
    <t>機械設備E</t>
    <phoneticPr fontId="3" type="noConversion"/>
  </si>
  <si>
    <t>運輸設備F</t>
    <phoneticPr fontId="3" type="noConversion"/>
  </si>
  <si>
    <t>資訊軟硬體設備G</t>
    <phoneticPr fontId="3" type="noConversion"/>
  </si>
  <si>
    <t>雜項設備H</t>
    <phoneticPr fontId="3" type="noConversion"/>
  </si>
  <si>
    <t>投資J</t>
    <phoneticPr fontId="3" type="noConversion"/>
  </si>
  <si>
    <t>其他資本支出K</t>
    <phoneticPr fontId="3" type="noConversion"/>
  </si>
  <si>
    <t>97年度</t>
    <phoneticPr fontId="3" type="noConversion"/>
  </si>
  <si>
    <t>96年度</t>
    <phoneticPr fontId="8" type="noConversion"/>
  </si>
  <si>
    <t>98年度</t>
  </si>
  <si>
    <t>99年度</t>
  </si>
  <si>
    <t>100年度</t>
  </si>
  <si>
    <t>101年度</t>
  </si>
  <si>
    <t>102年度</t>
  </si>
  <si>
    <t>103年度</t>
  </si>
  <si>
    <t>104年度</t>
  </si>
  <si>
    <t>105年度</t>
  </si>
  <si>
    <t>人事費支出決算數A</t>
    <phoneticPr fontId="3" type="noConversion"/>
  </si>
  <si>
    <t>民意代表待遇B</t>
    <phoneticPr fontId="3" type="noConversion"/>
  </si>
  <si>
    <t>政務人員待遇C</t>
    <phoneticPr fontId="3" type="noConversion"/>
  </si>
  <si>
    <t>法定編制人員待遇D</t>
    <phoneticPr fontId="3" type="noConversion"/>
  </si>
  <si>
    <t>約聘僱人員待遇E</t>
    <phoneticPr fontId="3" type="noConversion"/>
  </si>
  <si>
    <t>技工及工友待遇F</t>
    <phoneticPr fontId="3" type="noConversion"/>
  </si>
  <si>
    <t>獎金G</t>
    <phoneticPr fontId="3" type="noConversion"/>
  </si>
  <si>
    <t>其他給與H</t>
    <phoneticPr fontId="3" type="noConversion"/>
  </si>
  <si>
    <t>加班值班費I</t>
    <phoneticPr fontId="3" type="noConversion"/>
  </si>
  <si>
    <t>退休退職給付J</t>
    <phoneticPr fontId="3" type="noConversion"/>
  </si>
  <si>
    <t>退休離職儲金K</t>
    <phoneticPr fontId="3" type="noConversion"/>
  </si>
  <si>
    <t>保險L</t>
    <phoneticPr fontId="3" type="noConversion"/>
  </si>
  <si>
    <t>106年度</t>
  </si>
  <si>
    <t>權利I</t>
    <phoneticPr fontId="3" type="noConversion"/>
  </si>
  <si>
    <t>年度</t>
    <phoneticPr fontId="8" type="noConversion"/>
  </si>
  <si>
    <t>106年度</t>
    <phoneticPr fontId="3" type="noConversion"/>
  </si>
  <si>
    <t>歲入決算數</t>
    <phoneticPr fontId="3" type="noConversion"/>
  </si>
  <si>
    <t>歲出決算數</t>
    <phoneticPr fontId="3" type="noConversion"/>
  </si>
  <si>
    <t>年度歲計餘絀數</t>
    <phoneticPr fontId="3" type="noConversion"/>
  </si>
  <si>
    <t>稅課收入分析</t>
    <phoneticPr fontId="3" type="noConversion"/>
  </si>
  <si>
    <t>年度</t>
    <phoneticPr fontId="3" type="noConversion"/>
  </si>
  <si>
    <t>地價稅</t>
    <phoneticPr fontId="3" type="noConversion"/>
  </si>
  <si>
    <t>房屋稅</t>
    <phoneticPr fontId="3" type="noConversion"/>
  </si>
  <si>
    <t>契稅</t>
    <phoneticPr fontId="3" type="noConversion"/>
  </si>
  <si>
    <t>娛樂稅</t>
    <phoneticPr fontId="3" type="noConversion"/>
  </si>
  <si>
    <t>遺產稅</t>
    <phoneticPr fontId="3" type="noConversion"/>
  </si>
  <si>
    <t>贈與稅</t>
    <phoneticPr fontId="3" type="noConversion"/>
  </si>
  <si>
    <t>中央統籌分配稅</t>
    <phoneticPr fontId="3" type="noConversion"/>
  </si>
  <si>
    <t>縣統籌分配稅</t>
    <phoneticPr fontId="3" type="noConversion"/>
  </si>
  <si>
    <t>預算數</t>
    <phoneticPr fontId="3" type="noConversion"/>
  </si>
  <si>
    <t>決算數</t>
    <phoneticPr fontId="3" type="noConversion"/>
  </si>
  <si>
    <t>決算數</t>
    <phoneticPr fontId="3" type="noConversion"/>
  </si>
  <si>
    <t>稅課收入總預算數</t>
    <phoneticPr fontId="3" type="noConversion"/>
  </si>
  <si>
    <t>稅課收入總決算數</t>
    <phoneticPr fontId="3" type="noConversion"/>
  </si>
  <si>
    <t>執行率</t>
    <phoneticPr fontId="3" type="noConversion"/>
  </si>
  <si>
    <t>90年度</t>
  </si>
  <si>
    <t>91年度</t>
  </si>
  <si>
    <t>92年度</t>
  </si>
  <si>
    <t>93年度</t>
  </si>
  <si>
    <t>94年度</t>
  </si>
  <si>
    <t>95年度</t>
  </si>
  <si>
    <t>90年度</t>
    <phoneticPr fontId="3" type="noConversion"/>
  </si>
  <si>
    <t>96年度</t>
  </si>
  <si>
    <t>97年度</t>
  </si>
  <si>
    <t>民國106年度</t>
  </si>
  <si>
    <t>其他(含公教人員退休給付)</t>
    <phoneticPr fontId="3" type="noConversion"/>
  </si>
  <si>
    <t>歲入歲出餘絀分析</t>
    <phoneticPr fontId="3" type="noConversion"/>
  </si>
  <si>
    <t>歲出決算數</t>
    <phoneticPr fontId="3" type="noConversion"/>
  </si>
  <si>
    <t>人事費總支出佔歲出決算數比例</t>
    <phoneticPr fontId="3" type="noConversion"/>
  </si>
  <si>
    <t>經常門總支出決算數B</t>
    <phoneticPr fontId="3" type="noConversion"/>
  </si>
  <si>
    <t>資本門總支出決算數D</t>
    <phoneticPr fontId="3" type="noConversion"/>
  </si>
  <si>
    <t>資本門人事支出E</t>
    <phoneticPr fontId="3" type="noConversion"/>
  </si>
  <si>
    <t>佔比(E/D)</t>
    <phoneticPr fontId="3" type="noConversion"/>
  </si>
  <si>
    <t>經常門人事費支出C</t>
    <phoneticPr fontId="3" type="noConversion"/>
  </si>
  <si>
    <t>經資門人事費總支出A</t>
    <phoneticPr fontId="3" type="noConversion"/>
  </si>
  <si>
    <t>經常門人事費支出佔經資門人事費總支出比例(C/A)</t>
    <phoneticPr fontId="3" type="noConversion"/>
  </si>
  <si>
    <t>經常門人事支出佔經常門總支出比例(C/B)</t>
    <phoneticPr fontId="3" type="noConversion"/>
  </si>
  <si>
    <t>資本門人事費支出佔經資門人事費總支出比例(E/A)</t>
    <phoneticPr fontId="3" type="noConversion"/>
  </si>
  <si>
    <t>經資門人事費用分析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</si>
</sst>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_);[Red]\(#,##0\)"/>
    <numFmt numFmtId="177" formatCode="_-* #,##0_-;\-* #,##0_-;_-* &quot;-&quot;??_-;_-@_-"/>
  </numFmts>
  <fonts count="27">
    <font>
      <sz val="12"/>
      <color theme="1"/>
      <name val="新細明體"/>
      <family val="2"/>
      <charset val="136"/>
    </font>
    <font>
      <sz val="12"/>
      <color theme="1"/>
      <name val="新細明體"/>
      <family val="2"/>
      <charset val="136"/>
    </font>
    <font>
      <b/>
      <u/>
      <sz val="20"/>
      <name val="標楷體"/>
      <family val="4"/>
      <charset val="136"/>
    </font>
    <font>
      <sz val="9"/>
      <name val="新細明體"/>
      <family val="2"/>
      <charset val="136"/>
    </font>
    <font>
      <sz val="12"/>
      <name val="標楷體"/>
      <family val="4"/>
      <charset val="136"/>
    </font>
    <font>
      <b/>
      <u/>
      <sz val="18"/>
      <name val="標楷體"/>
      <family val="4"/>
      <charset val="136"/>
    </font>
    <font>
      <sz val="9"/>
      <name val="細明體"/>
      <family val="3"/>
      <charset val="136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8"/>
      <color theme="1"/>
      <name val="新細明體"/>
      <family val="2"/>
      <charset val="136"/>
    </font>
    <font>
      <b/>
      <sz val="12"/>
      <color rgb="FF3F3F3F"/>
      <name val="新細明體"/>
      <family val="2"/>
      <charset val="136"/>
    </font>
    <font>
      <sz val="20"/>
      <color theme="1"/>
      <name val="新細明體"/>
      <family val="1"/>
      <charset val="136"/>
      <scheme val="minor"/>
    </font>
    <font>
      <sz val="18"/>
      <color theme="1"/>
      <name val="新細明體"/>
      <family val="1"/>
      <charset val="136"/>
      <scheme val="minor"/>
    </font>
    <font>
      <sz val="16"/>
      <name val="新細明體"/>
      <family val="1"/>
      <charset val="136"/>
      <scheme val="minor"/>
    </font>
    <font>
      <sz val="16"/>
      <color theme="1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sz val="24"/>
      <color theme="1"/>
      <name val="新細明體"/>
      <family val="1"/>
      <charset val="136"/>
      <scheme val="minor"/>
    </font>
    <font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2" borderId="16" applyNumberFormat="0" applyAlignment="0" applyProtection="0">
      <alignment vertical="center"/>
    </xf>
  </cellStyleXfs>
  <cellXfs count="113">
    <xf numFmtId="0" fontId="0" fillId="0" borderId="0" xfId="0">
      <alignment vertical="center"/>
    </xf>
    <xf numFmtId="177" fontId="9" fillId="0" borderId="1" xfId="1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77" fontId="12" fillId="0" borderId="1" xfId="1" applyNumberFormat="1" applyFont="1" applyBorder="1">
      <alignment vertical="center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177" fontId="12" fillId="0" borderId="0" xfId="1" applyNumberFormat="1" applyFont="1">
      <alignment vertical="center"/>
    </xf>
    <xf numFmtId="177" fontId="12" fillId="0" borderId="0" xfId="1" applyNumberFormat="1" applyFont="1" applyAlignment="1" applyProtection="1">
      <protection locked="0"/>
    </xf>
    <xf numFmtId="177" fontId="4" fillId="0" borderId="1" xfId="1" applyNumberFormat="1" applyFont="1" applyBorder="1" applyAlignment="1" applyProtection="1">
      <protection locked="0"/>
    </xf>
    <xf numFmtId="0" fontId="12" fillId="0" borderId="1" xfId="0" applyFont="1" applyBorder="1" applyAlignment="1" applyProtection="1">
      <protection locked="0"/>
    </xf>
    <xf numFmtId="0" fontId="0" fillId="0" borderId="0" xfId="0" applyAlignment="1">
      <alignment vertical="center" wrapText="1"/>
    </xf>
    <xf numFmtId="9" fontId="0" fillId="0" borderId="0" xfId="2" applyFont="1">
      <alignment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>
      <alignment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77" fontId="13" fillId="0" borderId="1" xfId="1" applyNumberFormat="1" applyFont="1" applyBorder="1">
      <alignment vertical="center"/>
    </xf>
    <xf numFmtId="177" fontId="0" fillId="0" borderId="0" xfId="1" applyNumberFormat="1" applyFont="1">
      <alignment vertical="center"/>
    </xf>
    <xf numFmtId="177" fontId="0" fillId="0" borderId="0" xfId="1" applyNumberFormat="1" applyFont="1" applyAlignment="1">
      <alignment horizontal="center" vertical="center"/>
    </xf>
    <xf numFmtId="0" fontId="13" fillId="0" borderId="1" xfId="0" applyFont="1" applyBorder="1">
      <alignment vertical="center"/>
    </xf>
    <xf numFmtId="0" fontId="7" fillId="0" borderId="1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77" fontId="4" fillId="0" borderId="1" xfId="1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distributed" vertic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177" fontId="4" fillId="0" borderId="0" xfId="1" applyNumberFormat="1" applyFont="1" applyAlignment="1" applyProtection="1">
      <protection locked="0"/>
    </xf>
    <xf numFmtId="0" fontId="4" fillId="0" borderId="1" xfId="0" applyFont="1" applyBorder="1" applyAlignment="1" applyProtection="1">
      <alignment horizontal="distributed" vertical="center" wrapText="1"/>
      <protection locked="0"/>
    </xf>
    <xf numFmtId="177" fontId="16" fillId="0" borderId="1" xfId="1" applyNumberFormat="1" applyFont="1" applyBorder="1">
      <alignment vertical="center"/>
    </xf>
    <xf numFmtId="176" fontId="17" fillId="0" borderId="1" xfId="1" applyNumberFormat="1" applyFont="1" applyBorder="1" applyAlignment="1" applyProtection="1">
      <protection locked="0"/>
    </xf>
    <xf numFmtId="177" fontId="17" fillId="0" borderId="1" xfId="1" applyNumberFormat="1" applyFont="1" applyBorder="1" applyAlignment="1" applyProtection="1">
      <protection locked="0"/>
    </xf>
    <xf numFmtId="10" fontId="16" fillId="0" borderId="1" xfId="2" applyNumberFormat="1" applyFont="1" applyBorder="1">
      <alignment vertical="center"/>
    </xf>
    <xf numFmtId="177" fontId="16" fillId="0" borderId="13" xfId="1" applyNumberFormat="1" applyFont="1" applyBorder="1">
      <alignment vertical="center"/>
    </xf>
    <xf numFmtId="10" fontId="16" fillId="0" borderId="13" xfId="2" applyNumberFormat="1" applyFont="1" applyBorder="1">
      <alignment vertical="center"/>
    </xf>
    <xf numFmtId="10" fontId="0" fillId="0" borderId="0" xfId="2" applyNumberFormat="1" applyFont="1">
      <alignment vertical="center"/>
    </xf>
    <xf numFmtId="10" fontId="0" fillId="0" borderId="1" xfId="2" applyNumberFormat="1" applyFont="1" applyBorder="1">
      <alignment vertical="center"/>
    </xf>
    <xf numFmtId="177" fontId="0" fillId="0" borderId="1" xfId="1" applyNumberFormat="1" applyFont="1" applyBorder="1">
      <alignment vertical="center"/>
    </xf>
    <xf numFmtId="10" fontId="0" fillId="0" borderId="0" xfId="2" applyNumberFormat="1" applyFont="1" applyAlignment="1">
      <alignment horizontal="center" vertical="center"/>
    </xf>
    <xf numFmtId="0" fontId="16" fillId="0" borderId="0" xfId="0" applyFont="1">
      <alignment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22" fillId="0" borderId="6" xfId="0" applyFont="1" applyBorder="1" applyAlignment="1" applyProtection="1">
      <alignment horizontal="center" vertical="center"/>
      <protection locked="0"/>
    </xf>
    <xf numFmtId="10" fontId="16" fillId="0" borderId="7" xfId="2" applyNumberFormat="1" applyFont="1" applyBorder="1">
      <alignment vertical="center"/>
    </xf>
    <xf numFmtId="10" fontId="16" fillId="0" borderId="14" xfId="2" applyNumberFormat="1" applyFont="1" applyBorder="1">
      <alignment vertical="center"/>
    </xf>
    <xf numFmtId="0" fontId="22" fillId="0" borderId="8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>
      <alignment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177" fontId="16" fillId="0" borderId="13" xfId="1" applyNumberFormat="1" applyFont="1" applyFill="1" applyBorder="1">
      <alignment vertical="center"/>
    </xf>
    <xf numFmtId="10" fontId="16" fillId="0" borderId="13" xfId="2" applyNumberFormat="1" applyFont="1" applyFill="1" applyBorder="1">
      <alignment vertical="center"/>
    </xf>
    <xf numFmtId="177" fontId="16" fillId="0" borderId="9" xfId="1" applyNumberFormat="1" applyFont="1" applyFill="1" applyBorder="1">
      <alignment vertical="center"/>
    </xf>
    <xf numFmtId="10" fontId="16" fillId="0" borderId="9" xfId="2" applyNumberFormat="1" applyFont="1" applyFill="1" applyBorder="1">
      <alignment vertical="center"/>
    </xf>
    <xf numFmtId="177" fontId="16" fillId="0" borderId="9" xfId="1" applyNumberFormat="1" applyFont="1" applyBorder="1">
      <alignment vertical="center"/>
    </xf>
    <xf numFmtId="10" fontId="16" fillId="0" borderId="10" xfId="2" applyNumberFormat="1" applyFont="1" applyFill="1" applyBorder="1">
      <alignment vertical="center"/>
    </xf>
    <xf numFmtId="0" fontId="23" fillId="0" borderId="12" xfId="0" applyFont="1" applyBorder="1" applyAlignment="1">
      <alignment horizontal="center" vertical="center" wrapText="1"/>
    </xf>
    <xf numFmtId="0" fontId="16" fillId="0" borderId="0" xfId="0" applyFont="1" applyBorder="1">
      <alignment vertical="center"/>
    </xf>
    <xf numFmtId="10" fontId="16" fillId="0" borderId="20" xfId="2" applyNumberFormat="1" applyFont="1" applyBorder="1">
      <alignment vertical="center"/>
    </xf>
    <xf numFmtId="177" fontId="16" fillId="0" borderId="6" xfId="1" applyNumberFormat="1" applyFont="1" applyBorder="1">
      <alignment vertical="center"/>
    </xf>
    <xf numFmtId="177" fontId="16" fillId="0" borderId="1" xfId="0" applyNumberFormat="1" applyFont="1" applyBorder="1">
      <alignment vertical="center"/>
    </xf>
    <xf numFmtId="0" fontId="24" fillId="2" borderId="16" xfId="3" applyFont="1">
      <alignment vertical="center"/>
    </xf>
    <xf numFmtId="10" fontId="16" fillId="0" borderId="22" xfId="2" applyNumberFormat="1" applyFont="1" applyBorder="1">
      <alignment vertical="center"/>
    </xf>
    <xf numFmtId="177" fontId="16" fillId="0" borderId="8" xfId="1" applyNumberFormat="1" applyFont="1" applyBorder="1">
      <alignment vertical="center"/>
    </xf>
    <xf numFmtId="10" fontId="16" fillId="0" borderId="10" xfId="2" applyNumberFormat="1" applyFont="1" applyBorder="1">
      <alignment vertical="center"/>
    </xf>
    <xf numFmtId="177" fontId="16" fillId="0" borderId="9" xfId="0" applyNumberFormat="1" applyFont="1" applyBorder="1">
      <alignment vertical="center"/>
    </xf>
    <xf numFmtId="10" fontId="16" fillId="0" borderId="0" xfId="2" applyNumberFormat="1" applyFont="1">
      <alignment vertical="center"/>
    </xf>
    <xf numFmtId="0" fontId="22" fillId="0" borderId="24" xfId="0" applyFont="1" applyBorder="1" applyAlignment="1" applyProtection="1">
      <alignment horizontal="center" vertical="center"/>
      <protection locked="0"/>
    </xf>
    <xf numFmtId="0" fontId="22" fillId="0" borderId="25" xfId="0" applyFont="1" applyBorder="1" applyAlignment="1" applyProtection="1">
      <alignment horizontal="center" vertical="center"/>
      <protection locked="0"/>
    </xf>
    <xf numFmtId="10" fontId="16" fillId="0" borderId="17" xfId="2" applyNumberFormat="1" applyFont="1" applyBorder="1">
      <alignment vertical="center"/>
    </xf>
    <xf numFmtId="10" fontId="16" fillId="0" borderId="21" xfId="2" applyNumberFormat="1" applyFont="1" applyBorder="1">
      <alignment vertical="center"/>
    </xf>
    <xf numFmtId="0" fontId="23" fillId="0" borderId="2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10" fontId="23" fillId="0" borderId="19" xfId="2" applyNumberFormat="1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10" fontId="23" fillId="0" borderId="5" xfId="2" applyNumberFormat="1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10" fontId="23" fillId="0" borderId="18" xfId="2" applyNumberFormat="1" applyFont="1" applyBorder="1" applyAlignment="1">
      <alignment horizontal="center" vertical="center" wrapText="1"/>
    </xf>
    <xf numFmtId="10" fontId="23" fillId="0" borderId="5" xfId="2" applyNumberFormat="1" applyFont="1" applyFill="1" applyBorder="1" applyAlignment="1">
      <alignment horizontal="center" vertical="center" wrapText="1"/>
    </xf>
    <xf numFmtId="0" fontId="23" fillId="0" borderId="0" xfId="0" applyFont="1">
      <alignment vertical="center"/>
    </xf>
    <xf numFmtId="0" fontId="22" fillId="0" borderId="15" xfId="0" applyFont="1" applyBorder="1" applyAlignment="1" applyProtection="1">
      <alignment horizontal="center" vertical="center"/>
      <protection locked="0"/>
    </xf>
    <xf numFmtId="0" fontId="15" fillId="0" borderId="0" xfId="0" applyFont="1">
      <alignment vertical="center"/>
    </xf>
    <xf numFmtId="0" fontId="12" fillId="0" borderId="0" xfId="0" applyFont="1">
      <alignment vertical="center"/>
    </xf>
    <xf numFmtId="177" fontId="26" fillId="0" borderId="1" xfId="0" applyNumberFormat="1" applyFont="1" applyBorder="1">
      <alignment vertical="center"/>
    </xf>
    <xf numFmtId="177" fontId="13" fillId="0" borderId="1" xfId="0" applyNumberFormat="1" applyFont="1" applyBorder="1">
      <alignment vertical="center"/>
    </xf>
    <xf numFmtId="0" fontId="0" fillId="0" borderId="0" xfId="0" applyBorder="1" applyAlignment="1">
      <alignment horizontal="right" vertical="center"/>
    </xf>
    <xf numFmtId="177" fontId="0" fillId="0" borderId="0" xfId="1" applyNumberFormat="1" applyFont="1" applyBorder="1">
      <alignment vertical="center"/>
    </xf>
    <xf numFmtId="10" fontId="0" fillId="0" borderId="0" xfId="2" applyNumberFormat="1" applyFont="1" applyBorder="1">
      <alignment vertical="center"/>
    </xf>
    <xf numFmtId="177" fontId="0" fillId="0" borderId="7" xfId="1" applyNumberFormat="1" applyFont="1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177" fontId="0" fillId="0" borderId="9" xfId="1" applyNumberFormat="1" applyFont="1" applyBorder="1">
      <alignment vertical="center"/>
    </xf>
    <xf numFmtId="10" fontId="0" fillId="0" borderId="9" xfId="2" applyNumberFormat="1" applyFont="1" applyBorder="1">
      <alignment vertical="center"/>
    </xf>
    <xf numFmtId="177" fontId="0" fillId="0" borderId="10" xfId="1" applyNumberFormat="1" applyFont="1" applyBorder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horizontal="center" vertical="center"/>
    </xf>
    <xf numFmtId="177" fontId="0" fillId="0" borderId="4" xfId="1" applyNumberFormat="1" applyFont="1" applyBorder="1" applyAlignment="1">
      <alignment horizontal="center" vertical="center"/>
    </xf>
    <xf numFmtId="177" fontId="0" fillId="0" borderId="5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4" xfId="1" applyNumberFormat="1" applyFont="1" applyBorder="1" applyAlignment="1">
      <alignment horizontal="center" vertical="center" wrapText="1"/>
    </xf>
    <xf numFmtId="177" fontId="0" fillId="0" borderId="1" xfId="1" applyNumberFormat="1" applyFont="1" applyBorder="1" applyAlignment="1">
      <alignment horizontal="center" vertical="center" wrapText="1"/>
    </xf>
    <xf numFmtId="10" fontId="0" fillId="0" borderId="4" xfId="2" applyNumberFormat="1" applyFont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</cellXfs>
  <cellStyles count="4">
    <cellStyle name="一般" xfId="0" builtinId="0"/>
    <cellStyle name="千分位" xfId="1" builtinId="3"/>
    <cellStyle name="百分比" xfId="2" builtinId="5"/>
    <cellStyle name="輸出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歷年歲入決算數分析!$C$3</c:f>
              <c:strCache>
                <c:ptCount val="1"/>
                <c:pt idx="0">
                  <c:v>稅課收入</c:v>
                </c:pt>
              </c:strCache>
            </c:strRef>
          </c:tx>
          <c:invertIfNegative val="0"/>
          <c:cat>
            <c:strRef>
              <c:f>歷年歲入決算數分析!$A$4:$A$14</c:f>
              <c:strCache>
                <c:ptCount val="11"/>
                <c:pt idx="0">
                  <c:v>96年度</c:v>
                </c:pt>
                <c:pt idx="1">
                  <c:v>97年度</c:v>
                </c:pt>
                <c:pt idx="2">
                  <c:v>98年度</c:v>
                </c:pt>
                <c:pt idx="3">
                  <c:v>99年度</c:v>
                </c:pt>
                <c:pt idx="4">
                  <c:v>100年度</c:v>
                </c:pt>
                <c:pt idx="5">
                  <c:v>101年度</c:v>
                </c:pt>
                <c:pt idx="6">
                  <c:v>102年度</c:v>
                </c:pt>
                <c:pt idx="7">
                  <c:v>103年度</c:v>
                </c:pt>
                <c:pt idx="8">
                  <c:v>104年度</c:v>
                </c:pt>
                <c:pt idx="9">
                  <c:v>105年度</c:v>
                </c:pt>
                <c:pt idx="10">
                  <c:v>106年度</c:v>
                </c:pt>
              </c:strCache>
            </c:strRef>
          </c:cat>
          <c:val>
            <c:numRef>
              <c:f>歷年歲入決算數分析!$C$4:$C$14</c:f>
              <c:numCache>
                <c:formatCode>_-* #,##0_-;\-* #,##0_-;_-* "-"??_-;_-@_-</c:formatCode>
                <c:ptCount val="11"/>
                <c:pt idx="0" formatCode="#,##0_);[Red]\(#,##0\)">
                  <c:v>277502681</c:v>
                </c:pt>
                <c:pt idx="1">
                  <c:v>303219248</c:v>
                </c:pt>
                <c:pt idx="2">
                  <c:v>278583340</c:v>
                </c:pt>
                <c:pt idx="3">
                  <c:v>297683389</c:v>
                </c:pt>
                <c:pt idx="4">
                  <c:v>330461752</c:v>
                </c:pt>
                <c:pt idx="5">
                  <c:v>378895702</c:v>
                </c:pt>
                <c:pt idx="6">
                  <c:v>371668102</c:v>
                </c:pt>
                <c:pt idx="7">
                  <c:v>426494838</c:v>
                </c:pt>
                <c:pt idx="8">
                  <c:v>400086700</c:v>
                </c:pt>
                <c:pt idx="9" formatCode="#,##0_);[Red]\(#,##0\)">
                  <c:v>408877945</c:v>
                </c:pt>
                <c:pt idx="10">
                  <c:v>470266803</c:v>
                </c:pt>
              </c:numCache>
            </c:numRef>
          </c:val>
        </c:ser>
        <c:ser>
          <c:idx val="1"/>
          <c:order val="1"/>
          <c:tx>
            <c:strRef>
              <c:f>歷年歲入決算數分析!$D$3</c:f>
              <c:strCache>
                <c:ptCount val="1"/>
                <c:pt idx="0">
                  <c:v>罰款及賠償收入</c:v>
                </c:pt>
              </c:strCache>
            </c:strRef>
          </c:tx>
          <c:invertIfNegative val="0"/>
          <c:cat>
            <c:strRef>
              <c:f>歷年歲入決算數分析!$A$4:$A$14</c:f>
              <c:strCache>
                <c:ptCount val="11"/>
                <c:pt idx="0">
                  <c:v>96年度</c:v>
                </c:pt>
                <c:pt idx="1">
                  <c:v>97年度</c:v>
                </c:pt>
                <c:pt idx="2">
                  <c:v>98年度</c:v>
                </c:pt>
                <c:pt idx="3">
                  <c:v>99年度</c:v>
                </c:pt>
                <c:pt idx="4">
                  <c:v>100年度</c:v>
                </c:pt>
                <c:pt idx="5">
                  <c:v>101年度</c:v>
                </c:pt>
                <c:pt idx="6">
                  <c:v>102年度</c:v>
                </c:pt>
                <c:pt idx="7">
                  <c:v>103年度</c:v>
                </c:pt>
                <c:pt idx="8">
                  <c:v>104年度</c:v>
                </c:pt>
                <c:pt idx="9">
                  <c:v>105年度</c:v>
                </c:pt>
                <c:pt idx="10">
                  <c:v>106年度</c:v>
                </c:pt>
              </c:strCache>
            </c:strRef>
          </c:cat>
          <c:val>
            <c:numRef>
              <c:f>歷年歲入決算數分析!$D$4:$D$14</c:f>
              <c:numCache>
                <c:formatCode>_-* #,##0_-;\-* #,##0_-;_-* "-"??_-;_-@_-</c:formatCode>
                <c:ptCount val="11"/>
                <c:pt idx="0">
                  <c:v>931349</c:v>
                </c:pt>
                <c:pt idx="1">
                  <c:v>943033</c:v>
                </c:pt>
                <c:pt idx="2">
                  <c:v>1043997</c:v>
                </c:pt>
                <c:pt idx="3">
                  <c:v>904747</c:v>
                </c:pt>
                <c:pt idx="4">
                  <c:v>690950</c:v>
                </c:pt>
                <c:pt idx="5">
                  <c:v>759683</c:v>
                </c:pt>
                <c:pt idx="6">
                  <c:v>2330088</c:v>
                </c:pt>
                <c:pt idx="7">
                  <c:v>1029395</c:v>
                </c:pt>
                <c:pt idx="8">
                  <c:v>555491</c:v>
                </c:pt>
                <c:pt idx="9">
                  <c:v>728222</c:v>
                </c:pt>
                <c:pt idx="10">
                  <c:v>356208</c:v>
                </c:pt>
              </c:numCache>
            </c:numRef>
          </c:val>
        </c:ser>
        <c:ser>
          <c:idx val="2"/>
          <c:order val="2"/>
          <c:tx>
            <c:strRef>
              <c:f>歷年歲入決算數分析!$E$3</c:f>
              <c:strCache>
                <c:ptCount val="1"/>
                <c:pt idx="0">
                  <c:v>規費收入</c:v>
                </c:pt>
              </c:strCache>
            </c:strRef>
          </c:tx>
          <c:invertIfNegative val="0"/>
          <c:cat>
            <c:strRef>
              <c:f>歷年歲入決算數分析!$A$4:$A$14</c:f>
              <c:strCache>
                <c:ptCount val="11"/>
                <c:pt idx="0">
                  <c:v>96年度</c:v>
                </c:pt>
                <c:pt idx="1">
                  <c:v>97年度</c:v>
                </c:pt>
                <c:pt idx="2">
                  <c:v>98年度</c:v>
                </c:pt>
                <c:pt idx="3">
                  <c:v>99年度</c:v>
                </c:pt>
                <c:pt idx="4">
                  <c:v>100年度</c:v>
                </c:pt>
                <c:pt idx="5">
                  <c:v>101年度</c:v>
                </c:pt>
                <c:pt idx="6">
                  <c:v>102年度</c:v>
                </c:pt>
                <c:pt idx="7">
                  <c:v>103年度</c:v>
                </c:pt>
                <c:pt idx="8">
                  <c:v>104年度</c:v>
                </c:pt>
                <c:pt idx="9">
                  <c:v>105年度</c:v>
                </c:pt>
                <c:pt idx="10">
                  <c:v>106年度</c:v>
                </c:pt>
              </c:strCache>
            </c:strRef>
          </c:cat>
          <c:val>
            <c:numRef>
              <c:f>歷年歲入決算數分析!$E$4:$E$14</c:f>
              <c:numCache>
                <c:formatCode>_-* #,##0_-;\-* #,##0_-;_-* "-"??_-;_-@_-</c:formatCode>
                <c:ptCount val="11"/>
                <c:pt idx="0">
                  <c:v>62679950</c:v>
                </c:pt>
                <c:pt idx="1">
                  <c:v>98025702</c:v>
                </c:pt>
                <c:pt idx="2">
                  <c:v>85373882</c:v>
                </c:pt>
                <c:pt idx="3">
                  <c:v>79638597</c:v>
                </c:pt>
                <c:pt idx="4">
                  <c:v>69272438</c:v>
                </c:pt>
                <c:pt idx="5">
                  <c:v>61284920</c:v>
                </c:pt>
                <c:pt idx="6">
                  <c:v>63323009</c:v>
                </c:pt>
                <c:pt idx="7">
                  <c:v>74424206</c:v>
                </c:pt>
                <c:pt idx="8">
                  <c:v>19023523</c:v>
                </c:pt>
                <c:pt idx="9">
                  <c:v>20374276</c:v>
                </c:pt>
                <c:pt idx="10">
                  <c:v>22374958</c:v>
                </c:pt>
              </c:numCache>
            </c:numRef>
          </c:val>
        </c:ser>
        <c:ser>
          <c:idx val="3"/>
          <c:order val="3"/>
          <c:tx>
            <c:strRef>
              <c:f>歷年歲入決算數分析!$F$3</c:f>
              <c:strCache>
                <c:ptCount val="1"/>
                <c:pt idx="0">
                  <c:v>財產收入</c:v>
                </c:pt>
              </c:strCache>
            </c:strRef>
          </c:tx>
          <c:invertIfNegative val="0"/>
          <c:cat>
            <c:strRef>
              <c:f>歷年歲入決算數分析!$A$4:$A$14</c:f>
              <c:strCache>
                <c:ptCount val="11"/>
                <c:pt idx="0">
                  <c:v>96年度</c:v>
                </c:pt>
                <c:pt idx="1">
                  <c:v>97年度</c:v>
                </c:pt>
                <c:pt idx="2">
                  <c:v>98年度</c:v>
                </c:pt>
                <c:pt idx="3">
                  <c:v>99年度</c:v>
                </c:pt>
                <c:pt idx="4">
                  <c:v>100年度</c:v>
                </c:pt>
                <c:pt idx="5">
                  <c:v>101年度</c:v>
                </c:pt>
                <c:pt idx="6">
                  <c:v>102年度</c:v>
                </c:pt>
                <c:pt idx="7">
                  <c:v>103年度</c:v>
                </c:pt>
                <c:pt idx="8">
                  <c:v>104年度</c:v>
                </c:pt>
                <c:pt idx="9">
                  <c:v>105年度</c:v>
                </c:pt>
                <c:pt idx="10">
                  <c:v>106年度</c:v>
                </c:pt>
              </c:strCache>
            </c:strRef>
          </c:cat>
          <c:val>
            <c:numRef>
              <c:f>歷年歲入決算數分析!$F$4:$F$14</c:f>
              <c:numCache>
                <c:formatCode>_-* #,##0_-;\-* #,##0_-;_-* "-"??_-;_-@_-</c:formatCode>
                <c:ptCount val="11"/>
                <c:pt idx="0">
                  <c:v>658416</c:v>
                </c:pt>
                <c:pt idx="1">
                  <c:v>36013535</c:v>
                </c:pt>
                <c:pt idx="2">
                  <c:v>3155631</c:v>
                </c:pt>
                <c:pt idx="3">
                  <c:v>1426404</c:v>
                </c:pt>
                <c:pt idx="4">
                  <c:v>1437640</c:v>
                </c:pt>
                <c:pt idx="5">
                  <c:v>3051244</c:v>
                </c:pt>
                <c:pt idx="6">
                  <c:v>95899149</c:v>
                </c:pt>
                <c:pt idx="7">
                  <c:v>9172345</c:v>
                </c:pt>
                <c:pt idx="8">
                  <c:v>104686659</c:v>
                </c:pt>
                <c:pt idx="9">
                  <c:v>6721669</c:v>
                </c:pt>
                <c:pt idx="10">
                  <c:v>152959404</c:v>
                </c:pt>
              </c:numCache>
            </c:numRef>
          </c:val>
        </c:ser>
        <c:ser>
          <c:idx val="4"/>
          <c:order val="4"/>
          <c:tx>
            <c:strRef>
              <c:f>歷年歲入決算數分析!$G$3</c:f>
              <c:strCache>
                <c:ptCount val="1"/>
                <c:pt idx="0">
                  <c:v>補助及協助收入</c:v>
                </c:pt>
              </c:strCache>
            </c:strRef>
          </c:tx>
          <c:invertIfNegative val="0"/>
          <c:cat>
            <c:strRef>
              <c:f>歷年歲入決算數分析!$A$4:$A$14</c:f>
              <c:strCache>
                <c:ptCount val="11"/>
                <c:pt idx="0">
                  <c:v>96年度</c:v>
                </c:pt>
                <c:pt idx="1">
                  <c:v>97年度</c:v>
                </c:pt>
                <c:pt idx="2">
                  <c:v>98年度</c:v>
                </c:pt>
                <c:pt idx="3">
                  <c:v>99年度</c:v>
                </c:pt>
                <c:pt idx="4">
                  <c:v>100年度</c:v>
                </c:pt>
                <c:pt idx="5">
                  <c:v>101年度</c:v>
                </c:pt>
                <c:pt idx="6">
                  <c:v>102年度</c:v>
                </c:pt>
                <c:pt idx="7">
                  <c:v>103年度</c:v>
                </c:pt>
                <c:pt idx="8">
                  <c:v>104年度</c:v>
                </c:pt>
                <c:pt idx="9">
                  <c:v>105年度</c:v>
                </c:pt>
                <c:pt idx="10">
                  <c:v>106年度</c:v>
                </c:pt>
              </c:strCache>
            </c:strRef>
          </c:cat>
          <c:val>
            <c:numRef>
              <c:f>歷年歲入決算數分析!$G$4:$G$14</c:f>
              <c:numCache>
                <c:formatCode>_-* #,##0_-;\-* #,##0_-;_-* "-"??_-;_-@_-</c:formatCode>
                <c:ptCount val="11"/>
                <c:pt idx="0">
                  <c:v>64870262</c:v>
                </c:pt>
                <c:pt idx="1">
                  <c:v>100091374</c:v>
                </c:pt>
                <c:pt idx="2">
                  <c:v>128076486</c:v>
                </c:pt>
                <c:pt idx="3">
                  <c:v>49253295</c:v>
                </c:pt>
                <c:pt idx="4">
                  <c:v>63265359</c:v>
                </c:pt>
                <c:pt idx="5">
                  <c:v>72423169</c:v>
                </c:pt>
                <c:pt idx="6">
                  <c:v>91284486</c:v>
                </c:pt>
                <c:pt idx="7">
                  <c:v>81599288</c:v>
                </c:pt>
                <c:pt idx="8">
                  <c:v>40516879</c:v>
                </c:pt>
                <c:pt idx="9">
                  <c:v>27280574</c:v>
                </c:pt>
                <c:pt idx="10">
                  <c:v>55695508</c:v>
                </c:pt>
              </c:numCache>
            </c:numRef>
          </c:val>
        </c:ser>
        <c:ser>
          <c:idx val="5"/>
          <c:order val="5"/>
          <c:tx>
            <c:strRef>
              <c:f>歷年歲入決算數分析!$H$3</c:f>
              <c:strCache>
                <c:ptCount val="1"/>
                <c:pt idx="0">
                  <c:v>捐獻及贈與收入</c:v>
                </c:pt>
              </c:strCache>
            </c:strRef>
          </c:tx>
          <c:invertIfNegative val="0"/>
          <c:cat>
            <c:strRef>
              <c:f>歷年歲入決算數分析!$A$4:$A$14</c:f>
              <c:strCache>
                <c:ptCount val="11"/>
                <c:pt idx="0">
                  <c:v>96年度</c:v>
                </c:pt>
                <c:pt idx="1">
                  <c:v>97年度</c:v>
                </c:pt>
                <c:pt idx="2">
                  <c:v>98年度</c:v>
                </c:pt>
                <c:pt idx="3">
                  <c:v>99年度</c:v>
                </c:pt>
                <c:pt idx="4">
                  <c:v>100年度</c:v>
                </c:pt>
                <c:pt idx="5">
                  <c:v>101年度</c:v>
                </c:pt>
                <c:pt idx="6">
                  <c:v>102年度</c:v>
                </c:pt>
                <c:pt idx="7">
                  <c:v>103年度</c:v>
                </c:pt>
                <c:pt idx="8">
                  <c:v>104年度</c:v>
                </c:pt>
                <c:pt idx="9">
                  <c:v>105年度</c:v>
                </c:pt>
                <c:pt idx="10">
                  <c:v>106年度</c:v>
                </c:pt>
              </c:strCache>
            </c:strRef>
          </c:cat>
          <c:val>
            <c:numRef>
              <c:f>歷年歲入決算數分析!$H$4:$H$14</c:f>
              <c:numCache>
                <c:formatCode>_-* #,##0_-;\-* #,##0_-;_-* "-"??_-;_-@_-</c:formatCode>
                <c:ptCount val="11"/>
                <c:pt idx="0">
                  <c:v>1847823</c:v>
                </c:pt>
                <c:pt idx="1">
                  <c:v>1729900</c:v>
                </c:pt>
                <c:pt idx="2">
                  <c:v>1804653</c:v>
                </c:pt>
                <c:pt idx="3">
                  <c:v>2963170</c:v>
                </c:pt>
                <c:pt idx="4">
                  <c:v>2034000</c:v>
                </c:pt>
                <c:pt idx="5">
                  <c:v>8744353</c:v>
                </c:pt>
                <c:pt idx="6">
                  <c:v>7132500</c:v>
                </c:pt>
                <c:pt idx="7">
                  <c:v>3542182</c:v>
                </c:pt>
                <c:pt idx="8">
                  <c:v>2530500</c:v>
                </c:pt>
                <c:pt idx="9">
                  <c:v>2666000</c:v>
                </c:pt>
                <c:pt idx="10">
                  <c:v>3227960</c:v>
                </c:pt>
              </c:numCache>
            </c:numRef>
          </c:val>
        </c:ser>
        <c:ser>
          <c:idx val="6"/>
          <c:order val="6"/>
          <c:tx>
            <c:strRef>
              <c:f>歷年歲入決算數分析!$I$3</c:f>
              <c:strCache>
                <c:ptCount val="1"/>
                <c:pt idx="0">
                  <c:v>其他收入</c:v>
                </c:pt>
              </c:strCache>
            </c:strRef>
          </c:tx>
          <c:invertIfNegative val="0"/>
          <c:cat>
            <c:strRef>
              <c:f>歷年歲入決算數分析!$A$4:$A$14</c:f>
              <c:strCache>
                <c:ptCount val="11"/>
                <c:pt idx="0">
                  <c:v>96年度</c:v>
                </c:pt>
                <c:pt idx="1">
                  <c:v>97年度</c:v>
                </c:pt>
                <c:pt idx="2">
                  <c:v>98年度</c:v>
                </c:pt>
                <c:pt idx="3">
                  <c:v>99年度</c:v>
                </c:pt>
                <c:pt idx="4">
                  <c:v>100年度</c:v>
                </c:pt>
                <c:pt idx="5">
                  <c:v>101年度</c:v>
                </c:pt>
                <c:pt idx="6">
                  <c:v>102年度</c:v>
                </c:pt>
                <c:pt idx="7">
                  <c:v>103年度</c:v>
                </c:pt>
                <c:pt idx="8">
                  <c:v>104年度</c:v>
                </c:pt>
                <c:pt idx="9">
                  <c:v>105年度</c:v>
                </c:pt>
                <c:pt idx="10">
                  <c:v>106年度</c:v>
                </c:pt>
              </c:strCache>
            </c:strRef>
          </c:cat>
          <c:val>
            <c:numRef>
              <c:f>歷年歲入決算數分析!$I$4:$I$14</c:f>
              <c:numCache>
                <c:formatCode>_-* #,##0_-;\-* #,##0_-;_-* "-"??_-;_-@_-</c:formatCode>
                <c:ptCount val="11"/>
                <c:pt idx="0">
                  <c:v>61395273</c:v>
                </c:pt>
                <c:pt idx="1">
                  <c:v>36792917</c:v>
                </c:pt>
                <c:pt idx="2">
                  <c:v>36569864</c:v>
                </c:pt>
                <c:pt idx="3">
                  <c:v>39519461</c:v>
                </c:pt>
                <c:pt idx="4">
                  <c:v>61457798</c:v>
                </c:pt>
                <c:pt idx="5">
                  <c:v>45163328</c:v>
                </c:pt>
                <c:pt idx="6">
                  <c:v>27341954</c:v>
                </c:pt>
                <c:pt idx="7">
                  <c:v>30149032</c:v>
                </c:pt>
                <c:pt idx="8">
                  <c:v>59135764</c:v>
                </c:pt>
                <c:pt idx="9">
                  <c:v>69969557</c:v>
                </c:pt>
                <c:pt idx="10">
                  <c:v>66280771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433152"/>
        <c:axId val="111662144"/>
      </c:barChart>
      <c:catAx>
        <c:axId val="120433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1662144"/>
        <c:crosses val="autoZero"/>
        <c:auto val="1"/>
        <c:lblAlgn val="ctr"/>
        <c:lblOffset val="100"/>
        <c:noMultiLvlLbl val="0"/>
      </c:catAx>
      <c:valAx>
        <c:axId val="11166214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20433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遺產稅預算及決算年度趨勢圖</a:t>
            </a:r>
          </a:p>
        </c:rich>
      </c:tx>
      <c:layout>
        <c:manualLayout>
          <c:xMode val="edge"/>
          <c:yMode val="edge"/>
          <c:x val="0.34829556001317324"/>
          <c:y val="2.777782834949099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稅課收入分析!$M$2:$M$3</c:f>
              <c:strCache>
                <c:ptCount val="1"/>
                <c:pt idx="0">
                  <c:v>遺產稅 預算數</c:v>
                </c:pt>
              </c:strCache>
            </c:strRef>
          </c:tx>
          <c:cat>
            <c:strRef>
              <c:f>稅課收入分析!$A$4:$A$20</c:f>
              <c:strCache>
                <c:ptCount val="17"/>
                <c:pt idx="0">
                  <c:v>90年度</c:v>
                </c:pt>
                <c:pt idx="1">
                  <c:v>91年度</c:v>
                </c:pt>
                <c:pt idx="2">
                  <c:v>92年度</c:v>
                </c:pt>
                <c:pt idx="3">
                  <c:v>93年度</c:v>
                </c:pt>
                <c:pt idx="4">
                  <c:v>94年度</c:v>
                </c:pt>
                <c:pt idx="5">
                  <c:v>95年度</c:v>
                </c:pt>
                <c:pt idx="6">
                  <c:v>96年度</c:v>
                </c:pt>
                <c:pt idx="7">
                  <c:v>97年度</c:v>
                </c:pt>
                <c:pt idx="8">
                  <c:v>98年度</c:v>
                </c:pt>
                <c:pt idx="9">
                  <c:v>99年度</c:v>
                </c:pt>
                <c:pt idx="10">
                  <c:v>100年度</c:v>
                </c:pt>
                <c:pt idx="11">
                  <c:v>101年度</c:v>
                </c:pt>
                <c:pt idx="12">
                  <c:v>102年度</c:v>
                </c:pt>
                <c:pt idx="13">
                  <c:v>103年度</c:v>
                </c:pt>
                <c:pt idx="14">
                  <c:v>104年度</c:v>
                </c:pt>
                <c:pt idx="15">
                  <c:v>105年度</c:v>
                </c:pt>
                <c:pt idx="16">
                  <c:v>106年度</c:v>
                </c:pt>
              </c:strCache>
            </c:strRef>
          </c:cat>
          <c:val>
            <c:numRef>
              <c:f>稅課收入分析!$M$4:$M$20</c:f>
              <c:numCache>
                <c:formatCode>_-* #,##0_-;\-* #,##0_-;_-* "-"??_-;_-@_-</c:formatCode>
                <c:ptCount val="17"/>
                <c:pt idx="0">
                  <c:v>32205000</c:v>
                </c:pt>
                <c:pt idx="1">
                  <c:v>22000000</c:v>
                </c:pt>
                <c:pt idx="2">
                  <c:v>50720000</c:v>
                </c:pt>
                <c:pt idx="3">
                  <c:v>35000000</c:v>
                </c:pt>
                <c:pt idx="4">
                  <c:v>55000000</c:v>
                </c:pt>
                <c:pt idx="5">
                  <c:v>44657000</c:v>
                </c:pt>
                <c:pt idx="6">
                  <c:v>31197000</c:v>
                </c:pt>
                <c:pt idx="7">
                  <c:v>30511000</c:v>
                </c:pt>
                <c:pt idx="8">
                  <c:v>11519000</c:v>
                </c:pt>
                <c:pt idx="9">
                  <c:v>23471000</c:v>
                </c:pt>
                <c:pt idx="10">
                  <c:v>29738000</c:v>
                </c:pt>
                <c:pt idx="11">
                  <c:v>45678000</c:v>
                </c:pt>
                <c:pt idx="12">
                  <c:v>37500000</c:v>
                </c:pt>
                <c:pt idx="13">
                  <c:v>59000000</c:v>
                </c:pt>
                <c:pt idx="14">
                  <c:v>38906000</c:v>
                </c:pt>
                <c:pt idx="15">
                  <c:v>40254000</c:v>
                </c:pt>
                <c:pt idx="16">
                  <c:v>47500000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稅課收入分析!$N$2:$N$3</c:f>
              <c:strCache>
                <c:ptCount val="1"/>
                <c:pt idx="0">
                  <c:v>遺產稅 決算數</c:v>
                </c:pt>
              </c:strCache>
            </c:strRef>
          </c:tx>
          <c:cat>
            <c:strRef>
              <c:f>稅課收入分析!$A$4:$A$20</c:f>
              <c:strCache>
                <c:ptCount val="17"/>
                <c:pt idx="0">
                  <c:v>90年度</c:v>
                </c:pt>
                <c:pt idx="1">
                  <c:v>91年度</c:v>
                </c:pt>
                <c:pt idx="2">
                  <c:v>92年度</c:v>
                </c:pt>
                <c:pt idx="3">
                  <c:v>93年度</c:v>
                </c:pt>
                <c:pt idx="4">
                  <c:v>94年度</c:v>
                </c:pt>
                <c:pt idx="5">
                  <c:v>95年度</c:v>
                </c:pt>
                <c:pt idx="6">
                  <c:v>96年度</c:v>
                </c:pt>
                <c:pt idx="7">
                  <c:v>97年度</c:v>
                </c:pt>
                <c:pt idx="8">
                  <c:v>98年度</c:v>
                </c:pt>
                <c:pt idx="9">
                  <c:v>99年度</c:v>
                </c:pt>
                <c:pt idx="10">
                  <c:v>100年度</c:v>
                </c:pt>
                <c:pt idx="11">
                  <c:v>101年度</c:v>
                </c:pt>
                <c:pt idx="12">
                  <c:v>102年度</c:v>
                </c:pt>
                <c:pt idx="13">
                  <c:v>103年度</c:v>
                </c:pt>
                <c:pt idx="14">
                  <c:v>104年度</c:v>
                </c:pt>
                <c:pt idx="15">
                  <c:v>105年度</c:v>
                </c:pt>
                <c:pt idx="16">
                  <c:v>106年度</c:v>
                </c:pt>
              </c:strCache>
            </c:strRef>
          </c:cat>
          <c:val>
            <c:numRef>
              <c:f>稅課收入分析!$N$4:$N$20</c:f>
              <c:numCache>
                <c:formatCode>_-* #,##0_-;\-* #,##0_-;_-* "-"??_-;_-@_-</c:formatCode>
                <c:ptCount val="17"/>
                <c:pt idx="0">
                  <c:v>18949009</c:v>
                </c:pt>
                <c:pt idx="1">
                  <c:v>44669674</c:v>
                </c:pt>
                <c:pt idx="2">
                  <c:v>61286640</c:v>
                </c:pt>
                <c:pt idx="3">
                  <c:v>109369596</c:v>
                </c:pt>
                <c:pt idx="4">
                  <c:v>25577702</c:v>
                </c:pt>
                <c:pt idx="5">
                  <c:v>20708053</c:v>
                </c:pt>
                <c:pt idx="6">
                  <c:v>23405057</c:v>
                </c:pt>
                <c:pt idx="7">
                  <c:v>31255087</c:v>
                </c:pt>
                <c:pt idx="8">
                  <c:v>14544339</c:v>
                </c:pt>
                <c:pt idx="9">
                  <c:v>21319541</c:v>
                </c:pt>
                <c:pt idx="10">
                  <c:v>25603254</c:v>
                </c:pt>
                <c:pt idx="11">
                  <c:v>46024067</c:v>
                </c:pt>
                <c:pt idx="12">
                  <c:v>37960304</c:v>
                </c:pt>
                <c:pt idx="13">
                  <c:v>60825100</c:v>
                </c:pt>
                <c:pt idx="14">
                  <c:v>33488308</c:v>
                </c:pt>
                <c:pt idx="15">
                  <c:v>15227829</c:v>
                </c:pt>
                <c:pt idx="16">
                  <c:v>36686133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13184"/>
        <c:axId val="122496128"/>
      </c:lineChart>
      <c:catAx>
        <c:axId val="1220131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22496128"/>
        <c:crosses val="autoZero"/>
        <c:auto val="1"/>
        <c:lblAlgn val="ctr"/>
        <c:lblOffset val="100"/>
        <c:noMultiLvlLbl val="0"/>
      </c:catAx>
      <c:valAx>
        <c:axId val="122496128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1220131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贈與稅預算及決算年度趨勢圖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稅課收入分析!$O$2:$O$3</c:f>
              <c:strCache>
                <c:ptCount val="1"/>
                <c:pt idx="0">
                  <c:v>贈與稅 預算數</c:v>
                </c:pt>
              </c:strCache>
            </c:strRef>
          </c:tx>
          <c:cat>
            <c:strRef>
              <c:f>稅課收入分析!$A$4:$A$20</c:f>
              <c:strCache>
                <c:ptCount val="17"/>
                <c:pt idx="0">
                  <c:v>90年度</c:v>
                </c:pt>
                <c:pt idx="1">
                  <c:v>91年度</c:v>
                </c:pt>
                <c:pt idx="2">
                  <c:v>92年度</c:v>
                </c:pt>
                <c:pt idx="3">
                  <c:v>93年度</c:v>
                </c:pt>
                <c:pt idx="4">
                  <c:v>94年度</c:v>
                </c:pt>
                <c:pt idx="5">
                  <c:v>95年度</c:v>
                </c:pt>
                <c:pt idx="6">
                  <c:v>96年度</c:v>
                </c:pt>
                <c:pt idx="7">
                  <c:v>97年度</c:v>
                </c:pt>
                <c:pt idx="8">
                  <c:v>98年度</c:v>
                </c:pt>
                <c:pt idx="9">
                  <c:v>99年度</c:v>
                </c:pt>
                <c:pt idx="10">
                  <c:v>100年度</c:v>
                </c:pt>
                <c:pt idx="11">
                  <c:v>101年度</c:v>
                </c:pt>
                <c:pt idx="12">
                  <c:v>102年度</c:v>
                </c:pt>
                <c:pt idx="13">
                  <c:v>103年度</c:v>
                </c:pt>
                <c:pt idx="14">
                  <c:v>104年度</c:v>
                </c:pt>
                <c:pt idx="15">
                  <c:v>105年度</c:v>
                </c:pt>
                <c:pt idx="16">
                  <c:v>106年度</c:v>
                </c:pt>
              </c:strCache>
            </c:strRef>
          </c:cat>
          <c:val>
            <c:numRef>
              <c:f>稅課收入分析!$O$4:$O$20</c:f>
              <c:numCache>
                <c:formatCode>_-* #,##0_-;\-* #,##0_-;_-* "-"??_-;_-@_-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20000000</c:v>
                </c:pt>
                <c:pt idx="5">
                  <c:v>25000000</c:v>
                </c:pt>
                <c:pt idx="6">
                  <c:v>20000000</c:v>
                </c:pt>
                <c:pt idx="7">
                  <c:v>9000000</c:v>
                </c:pt>
                <c:pt idx="8">
                  <c:v>17500000</c:v>
                </c:pt>
                <c:pt idx="9">
                  <c:v>25325000</c:v>
                </c:pt>
                <c:pt idx="10">
                  <c:v>29509000</c:v>
                </c:pt>
                <c:pt idx="11">
                  <c:v>41625000</c:v>
                </c:pt>
                <c:pt idx="12">
                  <c:v>42500000</c:v>
                </c:pt>
                <c:pt idx="13">
                  <c:v>34048000</c:v>
                </c:pt>
                <c:pt idx="14">
                  <c:v>39500000</c:v>
                </c:pt>
                <c:pt idx="15">
                  <c:v>40069000</c:v>
                </c:pt>
                <c:pt idx="16">
                  <c:v>48315000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稅課收入分析!$P$2:$P$3</c:f>
              <c:strCache>
                <c:ptCount val="1"/>
                <c:pt idx="0">
                  <c:v>贈與稅 決算數</c:v>
                </c:pt>
              </c:strCache>
            </c:strRef>
          </c:tx>
          <c:cat>
            <c:strRef>
              <c:f>稅課收入分析!$A$4:$A$20</c:f>
              <c:strCache>
                <c:ptCount val="17"/>
                <c:pt idx="0">
                  <c:v>90年度</c:v>
                </c:pt>
                <c:pt idx="1">
                  <c:v>91年度</c:v>
                </c:pt>
                <c:pt idx="2">
                  <c:v>92年度</c:v>
                </c:pt>
                <c:pt idx="3">
                  <c:v>93年度</c:v>
                </c:pt>
                <c:pt idx="4">
                  <c:v>94年度</c:v>
                </c:pt>
                <c:pt idx="5">
                  <c:v>95年度</c:v>
                </c:pt>
                <c:pt idx="6">
                  <c:v>96年度</c:v>
                </c:pt>
                <c:pt idx="7">
                  <c:v>97年度</c:v>
                </c:pt>
                <c:pt idx="8">
                  <c:v>98年度</c:v>
                </c:pt>
                <c:pt idx="9">
                  <c:v>99年度</c:v>
                </c:pt>
                <c:pt idx="10">
                  <c:v>100年度</c:v>
                </c:pt>
                <c:pt idx="11">
                  <c:v>101年度</c:v>
                </c:pt>
                <c:pt idx="12">
                  <c:v>102年度</c:v>
                </c:pt>
                <c:pt idx="13">
                  <c:v>103年度</c:v>
                </c:pt>
                <c:pt idx="14">
                  <c:v>104年度</c:v>
                </c:pt>
                <c:pt idx="15">
                  <c:v>105年度</c:v>
                </c:pt>
                <c:pt idx="16">
                  <c:v>106年度</c:v>
                </c:pt>
              </c:strCache>
            </c:strRef>
          </c:cat>
          <c:val>
            <c:numRef>
              <c:f>稅課收入分析!$P$4:$P$20</c:f>
              <c:numCache>
                <c:formatCode>_-* #,##0_-;\-* #,##0_-;_-* "-"??_-;_-@_-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20566289</c:v>
                </c:pt>
                <c:pt idx="5">
                  <c:v>9470588</c:v>
                </c:pt>
                <c:pt idx="6">
                  <c:v>11154251</c:v>
                </c:pt>
                <c:pt idx="7">
                  <c:v>7045423</c:v>
                </c:pt>
                <c:pt idx="8">
                  <c:v>16026848</c:v>
                </c:pt>
                <c:pt idx="9">
                  <c:v>28142538</c:v>
                </c:pt>
                <c:pt idx="10">
                  <c:v>19031635</c:v>
                </c:pt>
                <c:pt idx="11">
                  <c:v>43022431</c:v>
                </c:pt>
                <c:pt idx="12">
                  <c:v>44077028</c:v>
                </c:pt>
                <c:pt idx="13">
                  <c:v>68853111</c:v>
                </c:pt>
                <c:pt idx="14">
                  <c:v>42237292</c:v>
                </c:pt>
                <c:pt idx="15">
                  <c:v>24006275</c:v>
                </c:pt>
                <c:pt idx="16">
                  <c:v>29084148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82688"/>
        <c:axId val="122498432"/>
      </c:lineChart>
      <c:catAx>
        <c:axId val="1224826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22498432"/>
        <c:crosses val="autoZero"/>
        <c:auto val="1"/>
        <c:lblAlgn val="ctr"/>
        <c:lblOffset val="100"/>
        <c:noMultiLvlLbl val="0"/>
      </c:catAx>
      <c:valAx>
        <c:axId val="12249843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1224826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中央統籌分配稅預算及決算年度趨勢圖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稅課收入分析!$Q$2:$Q$3</c:f>
              <c:strCache>
                <c:ptCount val="1"/>
                <c:pt idx="0">
                  <c:v>中央統籌分配稅 預算數</c:v>
                </c:pt>
              </c:strCache>
            </c:strRef>
          </c:tx>
          <c:invertIfNegative val="0"/>
          <c:cat>
            <c:strRef>
              <c:f>稅課收入分析!$A$4:$A$20</c:f>
              <c:strCache>
                <c:ptCount val="17"/>
                <c:pt idx="0">
                  <c:v>90年度</c:v>
                </c:pt>
                <c:pt idx="1">
                  <c:v>91年度</c:v>
                </c:pt>
                <c:pt idx="2">
                  <c:v>92年度</c:v>
                </c:pt>
                <c:pt idx="3">
                  <c:v>93年度</c:v>
                </c:pt>
                <c:pt idx="4">
                  <c:v>94年度</c:v>
                </c:pt>
                <c:pt idx="5">
                  <c:v>95年度</c:v>
                </c:pt>
                <c:pt idx="6">
                  <c:v>96年度</c:v>
                </c:pt>
                <c:pt idx="7">
                  <c:v>97年度</c:v>
                </c:pt>
                <c:pt idx="8">
                  <c:v>98年度</c:v>
                </c:pt>
                <c:pt idx="9">
                  <c:v>99年度</c:v>
                </c:pt>
                <c:pt idx="10">
                  <c:v>100年度</c:v>
                </c:pt>
                <c:pt idx="11">
                  <c:v>101年度</c:v>
                </c:pt>
                <c:pt idx="12">
                  <c:v>102年度</c:v>
                </c:pt>
                <c:pt idx="13">
                  <c:v>103年度</c:v>
                </c:pt>
                <c:pt idx="14">
                  <c:v>104年度</c:v>
                </c:pt>
                <c:pt idx="15">
                  <c:v>105年度</c:v>
                </c:pt>
                <c:pt idx="16">
                  <c:v>106年度</c:v>
                </c:pt>
              </c:strCache>
            </c:strRef>
          </c:cat>
          <c:val>
            <c:numRef>
              <c:f>稅課收入分析!$Q$4:$Q$20</c:f>
              <c:numCache>
                <c:formatCode>_-* #,##0_-;\-* #,##0_-;_-* "-"??_-;_-@_-</c:formatCode>
                <c:ptCount val="17"/>
                <c:pt idx="0">
                  <c:v>78321000</c:v>
                </c:pt>
                <c:pt idx="1">
                  <c:v>64000000</c:v>
                </c:pt>
                <c:pt idx="2">
                  <c:v>54670000</c:v>
                </c:pt>
                <c:pt idx="3">
                  <c:v>44545000</c:v>
                </c:pt>
                <c:pt idx="4">
                  <c:v>46801000</c:v>
                </c:pt>
                <c:pt idx="5">
                  <c:v>54992000</c:v>
                </c:pt>
                <c:pt idx="6">
                  <c:v>66338000</c:v>
                </c:pt>
                <c:pt idx="7">
                  <c:v>68287000</c:v>
                </c:pt>
                <c:pt idx="8">
                  <c:v>68215000</c:v>
                </c:pt>
                <c:pt idx="9">
                  <c:v>60686000</c:v>
                </c:pt>
                <c:pt idx="10">
                  <c:v>88061000</c:v>
                </c:pt>
                <c:pt idx="11">
                  <c:v>86165000</c:v>
                </c:pt>
                <c:pt idx="12">
                  <c:v>90506000</c:v>
                </c:pt>
                <c:pt idx="13">
                  <c:v>90203000</c:v>
                </c:pt>
                <c:pt idx="14">
                  <c:v>102885000</c:v>
                </c:pt>
                <c:pt idx="15">
                  <c:v>121266000</c:v>
                </c:pt>
                <c:pt idx="16">
                  <c:v>122607000</c:v>
                </c:pt>
              </c:numCache>
            </c:numRef>
          </c:val>
        </c:ser>
        <c:ser>
          <c:idx val="1"/>
          <c:order val="1"/>
          <c:tx>
            <c:strRef>
              <c:f>稅課收入分析!$R$2:$R$3</c:f>
              <c:strCache>
                <c:ptCount val="1"/>
                <c:pt idx="0">
                  <c:v>中央統籌分配稅 決算數</c:v>
                </c:pt>
              </c:strCache>
            </c:strRef>
          </c:tx>
          <c:invertIfNegative val="0"/>
          <c:cat>
            <c:strRef>
              <c:f>稅課收入分析!$A$4:$A$20</c:f>
              <c:strCache>
                <c:ptCount val="17"/>
                <c:pt idx="0">
                  <c:v>90年度</c:v>
                </c:pt>
                <c:pt idx="1">
                  <c:v>91年度</c:v>
                </c:pt>
                <c:pt idx="2">
                  <c:v>92年度</c:v>
                </c:pt>
                <c:pt idx="3">
                  <c:v>93年度</c:v>
                </c:pt>
                <c:pt idx="4">
                  <c:v>94年度</c:v>
                </c:pt>
                <c:pt idx="5">
                  <c:v>95年度</c:v>
                </c:pt>
                <c:pt idx="6">
                  <c:v>96年度</c:v>
                </c:pt>
                <c:pt idx="7">
                  <c:v>97年度</c:v>
                </c:pt>
                <c:pt idx="8">
                  <c:v>98年度</c:v>
                </c:pt>
                <c:pt idx="9">
                  <c:v>99年度</c:v>
                </c:pt>
                <c:pt idx="10">
                  <c:v>100年度</c:v>
                </c:pt>
                <c:pt idx="11">
                  <c:v>101年度</c:v>
                </c:pt>
                <c:pt idx="12">
                  <c:v>102年度</c:v>
                </c:pt>
                <c:pt idx="13">
                  <c:v>103年度</c:v>
                </c:pt>
                <c:pt idx="14">
                  <c:v>104年度</c:v>
                </c:pt>
                <c:pt idx="15">
                  <c:v>105年度</c:v>
                </c:pt>
                <c:pt idx="16">
                  <c:v>106年度</c:v>
                </c:pt>
              </c:strCache>
            </c:strRef>
          </c:cat>
          <c:val>
            <c:numRef>
              <c:f>稅課收入分析!$R$4:$R$20</c:f>
              <c:numCache>
                <c:formatCode>_-* #,##0_-;\-* #,##0_-;_-* "-"??_-;_-@_-</c:formatCode>
                <c:ptCount val="17"/>
                <c:pt idx="0">
                  <c:v>69047906</c:v>
                </c:pt>
                <c:pt idx="1">
                  <c:v>59400514</c:v>
                </c:pt>
                <c:pt idx="2">
                  <c:v>55909850</c:v>
                </c:pt>
                <c:pt idx="3">
                  <c:v>45483929</c:v>
                </c:pt>
                <c:pt idx="4">
                  <c:v>50441629</c:v>
                </c:pt>
                <c:pt idx="5">
                  <c:v>60881833</c:v>
                </c:pt>
                <c:pt idx="6">
                  <c:v>73018402</c:v>
                </c:pt>
                <c:pt idx="7">
                  <c:v>70874115</c:v>
                </c:pt>
                <c:pt idx="8">
                  <c:v>60624967</c:v>
                </c:pt>
                <c:pt idx="9">
                  <c:v>61146760</c:v>
                </c:pt>
                <c:pt idx="10">
                  <c:v>90714614</c:v>
                </c:pt>
                <c:pt idx="11">
                  <c:v>91308448</c:v>
                </c:pt>
                <c:pt idx="12">
                  <c:v>89504447</c:v>
                </c:pt>
                <c:pt idx="13">
                  <c:v>90660212</c:v>
                </c:pt>
                <c:pt idx="14">
                  <c:v>111496756</c:v>
                </c:pt>
                <c:pt idx="15">
                  <c:v>121266317</c:v>
                </c:pt>
                <c:pt idx="16">
                  <c:v>122606932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2483200"/>
        <c:axId val="122500736"/>
      </c:barChart>
      <c:catAx>
        <c:axId val="1224832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22500736"/>
        <c:crosses val="autoZero"/>
        <c:auto val="1"/>
        <c:lblAlgn val="ctr"/>
        <c:lblOffset val="100"/>
        <c:noMultiLvlLbl val="0"/>
      </c:catAx>
      <c:valAx>
        <c:axId val="122500736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1224832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縣統籌分配稅預算及決算年度趨勢圖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稅課收入分析!$S$2:$S$3</c:f>
              <c:strCache>
                <c:ptCount val="1"/>
                <c:pt idx="0">
                  <c:v>縣統籌分配稅 預算數</c:v>
                </c:pt>
              </c:strCache>
            </c:strRef>
          </c:tx>
          <c:invertIfNegative val="0"/>
          <c:cat>
            <c:strRef>
              <c:f>稅課收入分析!$A$4:$A$20</c:f>
              <c:strCache>
                <c:ptCount val="17"/>
                <c:pt idx="0">
                  <c:v>90年度</c:v>
                </c:pt>
                <c:pt idx="1">
                  <c:v>91年度</c:v>
                </c:pt>
                <c:pt idx="2">
                  <c:v>92年度</c:v>
                </c:pt>
                <c:pt idx="3">
                  <c:v>93年度</c:v>
                </c:pt>
                <c:pt idx="4">
                  <c:v>94年度</c:v>
                </c:pt>
                <c:pt idx="5">
                  <c:v>95年度</c:v>
                </c:pt>
                <c:pt idx="6">
                  <c:v>96年度</c:v>
                </c:pt>
                <c:pt idx="7">
                  <c:v>97年度</c:v>
                </c:pt>
                <c:pt idx="8">
                  <c:v>98年度</c:v>
                </c:pt>
                <c:pt idx="9">
                  <c:v>99年度</c:v>
                </c:pt>
                <c:pt idx="10">
                  <c:v>100年度</c:v>
                </c:pt>
                <c:pt idx="11">
                  <c:v>101年度</c:v>
                </c:pt>
                <c:pt idx="12">
                  <c:v>102年度</c:v>
                </c:pt>
                <c:pt idx="13">
                  <c:v>103年度</c:v>
                </c:pt>
                <c:pt idx="14">
                  <c:v>104年度</c:v>
                </c:pt>
                <c:pt idx="15">
                  <c:v>105年度</c:v>
                </c:pt>
                <c:pt idx="16">
                  <c:v>106年度</c:v>
                </c:pt>
              </c:strCache>
            </c:strRef>
          </c:cat>
          <c:val>
            <c:numRef>
              <c:f>稅課收入分析!$S$4:$S$20</c:f>
              <c:numCache>
                <c:formatCode>_-* #,##0_-;\-* #,##0_-;_-* "-"??_-;_-@_-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3180000</c:v>
                </c:pt>
                <c:pt idx="4">
                  <c:v>2960000</c:v>
                </c:pt>
                <c:pt idx="5">
                  <c:v>2642000</c:v>
                </c:pt>
                <c:pt idx="6">
                  <c:v>3412000</c:v>
                </c:pt>
                <c:pt idx="7">
                  <c:v>16065000</c:v>
                </c:pt>
                <c:pt idx="8">
                  <c:v>4742000</c:v>
                </c:pt>
                <c:pt idx="9">
                  <c:v>4675000</c:v>
                </c:pt>
                <c:pt idx="10">
                  <c:v>4875000</c:v>
                </c:pt>
                <c:pt idx="11">
                  <c:v>5893000</c:v>
                </c:pt>
                <c:pt idx="12">
                  <c:v>5668000</c:v>
                </c:pt>
                <c:pt idx="13">
                  <c:v>6711000</c:v>
                </c:pt>
                <c:pt idx="14">
                  <c:v>6965000</c:v>
                </c:pt>
                <c:pt idx="15">
                  <c:v>7347000</c:v>
                </c:pt>
                <c:pt idx="16">
                  <c:v>8182000</c:v>
                </c:pt>
              </c:numCache>
            </c:numRef>
          </c:val>
        </c:ser>
        <c:ser>
          <c:idx val="1"/>
          <c:order val="1"/>
          <c:tx>
            <c:strRef>
              <c:f>稅課收入分析!$T$2:$T$3</c:f>
              <c:strCache>
                <c:ptCount val="1"/>
                <c:pt idx="0">
                  <c:v>縣統籌分配稅 決算數</c:v>
                </c:pt>
              </c:strCache>
            </c:strRef>
          </c:tx>
          <c:invertIfNegative val="0"/>
          <c:cat>
            <c:strRef>
              <c:f>稅課收入分析!$A$4:$A$20</c:f>
              <c:strCache>
                <c:ptCount val="17"/>
                <c:pt idx="0">
                  <c:v>90年度</c:v>
                </c:pt>
                <c:pt idx="1">
                  <c:v>91年度</c:v>
                </c:pt>
                <c:pt idx="2">
                  <c:v>92年度</c:v>
                </c:pt>
                <c:pt idx="3">
                  <c:v>93年度</c:v>
                </c:pt>
                <c:pt idx="4">
                  <c:v>94年度</c:v>
                </c:pt>
                <c:pt idx="5">
                  <c:v>95年度</c:v>
                </c:pt>
                <c:pt idx="6">
                  <c:v>96年度</c:v>
                </c:pt>
                <c:pt idx="7">
                  <c:v>97年度</c:v>
                </c:pt>
                <c:pt idx="8">
                  <c:v>98年度</c:v>
                </c:pt>
                <c:pt idx="9">
                  <c:v>99年度</c:v>
                </c:pt>
                <c:pt idx="10">
                  <c:v>100年度</c:v>
                </c:pt>
                <c:pt idx="11">
                  <c:v>101年度</c:v>
                </c:pt>
                <c:pt idx="12">
                  <c:v>102年度</c:v>
                </c:pt>
                <c:pt idx="13">
                  <c:v>103年度</c:v>
                </c:pt>
                <c:pt idx="14">
                  <c:v>104年度</c:v>
                </c:pt>
                <c:pt idx="15">
                  <c:v>105年度</c:v>
                </c:pt>
                <c:pt idx="16">
                  <c:v>106年度</c:v>
                </c:pt>
              </c:strCache>
            </c:strRef>
          </c:cat>
          <c:val>
            <c:numRef>
              <c:f>稅課收入分析!$T$4:$T$20</c:f>
              <c:numCache>
                <c:formatCode>_-* #,##0_-;\-* #,##0_-;_-* "-"??_-;_-@_-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3180000</c:v>
                </c:pt>
                <c:pt idx="4">
                  <c:v>2960000</c:v>
                </c:pt>
                <c:pt idx="5">
                  <c:v>2645000</c:v>
                </c:pt>
                <c:pt idx="6">
                  <c:v>3412000</c:v>
                </c:pt>
                <c:pt idx="7">
                  <c:v>16065000</c:v>
                </c:pt>
                <c:pt idx="8">
                  <c:v>4742143</c:v>
                </c:pt>
                <c:pt idx="9">
                  <c:v>4675000</c:v>
                </c:pt>
                <c:pt idx="10">
                  <c:v>4874364</c:v>
                </c:pt>
                <c:pt idx="11">
                  <c:v>5893000</c:v>
                </c:pt>
                <c:pt idx="12">
                  <c:v>5840900</c:v>
                </c:pt>
                <c:pt idx="13">
                  <c:v>6711000</c:v>
                </c:pt>
                <c:pt idx="14">
                  <c:v>6965347</c:v>
                </c:pt>
                <c:pt idx="15">
                  <c:v>7346509</c:v>
                </c:pt>
                <c:pt idx="16">
                  <c:v>8181963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2483712"/>
        <c:axId val="122970112"/>
      </c:barChart>
      <c:catAx>
        <c:axId val="1224837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22970112"/>
        <c:crosses val="autoZero"/>
        <c:auto val="1"/>
        <c:lblAlgn val="ctr"/>
        <c:lblOffset val="100"/>
        <c:noMultiLvlLbl val="0"/>
      </c:catAx>
      <c:valAx>
        <c:axId val="12297011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1224837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歷年歲出決算數分析!$C$3</c:f>
              <c:strCache>
                <c:ptCount val="1"/>
                <c:pt idx="0">
                  <c:v>人事費支出</c:v>
                </c:pt>
              </c:strCache>
            </c:strRef>
          </c:tx>
          <c:invertIfNegative val="0"/>
          <c:cat>
            <c:strRef>
              <c:f>歷年歲出決算數分析!$A$4:$A$14</c:f>
              <c:strCache>
                <c:ptCount val="11"/>
                <c:pt idx="0">
                  <c:v>96年度</c:v>
                </c:pt>
                <c:pt idx="1">
                  <c:v>97年度</c:v>
                </c:pt>
                <c:pt idx="2">
                  <c:v>98年度</c:v>
                </c:pt>
                <c:pt idx="3">
                  <c:v>99年度</c:v>
                </c:pt>
                <c:pt idx="4">
                  <c:v>100年度</c:v>
                </c:pt>
                <c:pt idx="5">
                  <c:v>101年度</c:v>
                </c:pt>
                <c:pt idx="6">
                  <c:v>102年度</c:v>
                </c:pt>
                <c:pt idx="7">
                  <c:v>103年度</c:v>
                </c:pt>
                <c:pt idx="8">
                  <c:v>104年度</c:v>
                </c:pt>
                <c:pt idx="9">
                  <c:v>105年度</c:v>
                </c:pt>
                <c:pt idx="10">
                  <c:v>106年度</c:v>
                </c:pt>
              </c:strCache>
            </c:strRef>
          </c:cat>
          <c:val>
            <c:numRef>
              <c:f>歷年歲出決算數分析!$C$4:$C$14</c:f>
              <c:numCache>
                <c:formatCode>_-* #,##0_-;\-* #,##0_-;_-* "-"??_-;_-@_-</c:formatCode>
                <c:ptCount val="11"/>
                <c:pt idx="0">
                  <c:v>161606233</c:v>
                </c:pt>
                <c:pt idx="1">
                  <c:v>163001488</c:v>
                </c:pt>
                <c:pt idx="2">
                  <c:v>161355561</c:v>
                </c:pt>
                <c:pt idx="3">
                  <c:v>175161974</c:v>
                </c:pt>
                <c:pt idx="4">
                  <c:v>182734657</c:v>
                </c:pt>
                <c:pt idx="5">
                  <c:v>191646066</c:v>
                </c:pt>
                <c:pt idx="6">
                  <c:v>192197483</c:v>
                </c:pt>
                <c:pt idx="7">
                  <c:v>194044961</c:v>
                </c:pt>
                <c:pt idx="8">
                  <c:v>195129046</c:v>
                </c:pt>
                <c:pt idx="9">
                  <c:v>196935350</c:v>
                </c:pt>
                <c:pt idx="10">
                  <c:v>200701470</c:v>
                </c:pt>
              </c:numCache>
            </c:numRef>
          </c:val>
        </c:ser>
        <c:ser>
          <c:idx val="2"/>
          <c:order val="1"/>
          <c:tx>
            <c:strRef>
              <c:f>歷年歲出決算數分析!$E$3</c:f>
              <c:strCache>
                <c:ptCount val="1"/>
                <c:pt idx="0">
                  <c:v>資本支出</c:v>
                </c:pt>
              </c:strCache>
            </c:strRef>
          </c:tx>
          <c:invertIfNegative val="0"/>
          <c:cat>
            <c:strRef>
              <c:f>歷年歲出決算數分析!$A$4:$A$14</c:f>
              <c:strCache>
                <c:ptCount val="11"/>
                <c:pt idx="0">
                  <c:v>96年度</c:v>
                </c:pt>
                <c:pt idx="1">
                  <c:v>97年度</c:v>
                </c:pt>
                <c:pt idx="2">
                  <c:v>98年度</c:v>
                </c:pt>
                <c:pt idx="3">
                  <c:v>99年度</c:v>
                </c:pt>
                <c:pt idx="4">
                  <c:v>100年度</c:v>
                </c:pt>
                <c:pt idx="5">
                  <c:v>101年度</c:v>
                </c:pt>
                <c:pt idx="6">
                  <c:v>102年度</c:v>
                </c:pt>
                <c:pt idx="7">
                  <c:v>103年度</c:v>
                </c:pt>
                <c:pt idx="8">
                  <c:v>104年度</c:v>
                </c:pt>
                <c:pt idx="9">
                  <c:v>105年度</c:v>
                </c:pt>
                <c:pt idx="10">
                  <c:v>106年度</c:v>
                </c:pt>
              </c:strCache>
            </c:strRef>
          </c:cat>
          <c:val>
            <c:numRef>
              <c:f>歷年歲出決算數分析!$E$4:$E$14</c:f>
              <c:numCache>
                <c:formatCode>_-* #,##0_-;\-* #,##0_-;_-* "-"??_-;_-@_-</c:formatCode>
                <c:ptCount val="11"/>
                <c:pt idx="0">
                  <c:v>137866619</c:v>
                </c:pt>
                <c:pt idx="1">
                  <c:v>269419820</c:v>
                </c:pt>
                <c:pt idx="2">
                  <c:v>189182607</c:v>
                </c:pt>
                <c:pt idx="3">
                  <c:v>102885320</c:v>
                </c:pt>
                <c:pt idx="4">
                  <c:v>152846090</c:v>
                </c:pt>
                <c:pt idx="5">
                  <c:v>175351255</c:v>
                </c:pt>
                <c:pt idx="6">
                  <c:v>254490603</c:v>
                </c:pt>
                <c:pt idx="7">
                  <c:v>218156312</c:v>
                </c:pt>
                <c:pt idx="8">
                  <c:v>91321996</c:v>
                </c:pt>
                <c:pt idx="9">
                  <c:v>106914525</c:v>
                </c:pt>
                <c:pt idx="10">
                  <c:v>411799441</c:v>
                </c:pt>
              </c:numCache>
            </c:numRef>
          </c:val>
        </c:ser>
        <c:ser>
          <c:idx val="3"/>
          <c:order val="2"/>
          <c:tx>
            <c:strRef>
              <c:f>歷年歲出決算數分析!$G$3</c:f>
              <c:strCache>
                <c:ptCount val="1"/>
                <c:pt idx="0">
                  <c:v>獎補助及捐助經費</c:v>
                </c:pt>
              </c:strCache>
            </c:strRef>
          </c:tx>
          <c:invertIfNegative val="0"/>
          <c:cat>
            <c:strRef>
              <c:f>歷年歲出決算數分析!$A$4:$A$14</c:f>
              <c:strCache>
                <c:ptCount val="11"/>
                <c:pt idx="0">
                  <c:v>96年度</c:v>
                </c:pt>
                <c:pt idx="1">
                  <c:v>97年度</c:v>
                </c:pt>
                <c:pt idx="2">
                  <c:v>98年度</c:v>
                </c:pt>
                <c:pt idx="3">
                  <c:v>99年度</c:v>
                </c:pt>
                <c:pt idx="4">
                  <c:v>100年度</c:v>
                </c:pt>
                <c:pt idx="5">
                  <c:v>101年度</c:v>
                </c:pt>
                <c:pt idx="6">
                  <c:v>102年度</c:v>
                </c:pt>
                <c:pt idx="7">
                  <c:v>103年度</c:v>
                </c:pt>
                <c:pt idx="8">
                  <c:v>104年度</c:v>
                </c:pt>
                <c:pt idx="9">
                  <c:v>105年度</c:v>
                </c:pt>
                <c:pt idx="10">
                  <c:v>106年度</c:v>
                </c:pt>
              </c:strCache>
            </c:strRef>
          </c:cat>
          <c:val>
            <c:numRef>
              <c:f>歷年歲出決算數分析!$G$4:$G$14</c:f>
              <c:numCache>
                <c:formatCode>_-* #,##0_-;\-* #,##0_-;_-* "-"??_-;_-@_-</c:formatCode>
                <c:ptCount val="11"/>
                <c:pt idx="0">
                  <c:v>38096025</c:v>
                </c:pt>
                <c:pt idx="1">
                  <c:v>38542980</c:v>
                </c:pt>
                <c:pt idx="2">
                  <c:v>30734086</c:v>
                </c:pt>
                <c:pt idx="3">
                  <c:v>30123500</c:v>
                </c:pt>
                <c:pt idx="4">
                  <c:v>39127343</c:v>
                </c:pt>
                <c:pt idx="5">
                  <c:v>44782563</c:v>
                </c:pt>
                <c:pt idx="6">
                  <c:v>48658078</c:v>
                </c:pt>
                <c:pt idx="7">
                  <c:v>50828191</c:v>
                </c:pt>
                <c:pt idx="8">
                  <c:v>43627640</c:v>
                </c:pt>
                <c:pt idx="9">
                  <c:v>42680197</c:v>
                </c:pt>
                <c:pt idx="10">
                  <c:v>45176145</c:v>
                </c:pt>
              </c:numCache>
            </c:numRef>
          </c:val>
        </c:ser>
        <c:ser>
          <c:idx val="4"/>
          <c:order val="3"/>
          <c:tx>
            <c:strRef>
              <c:f>歷年歲出決算數分析!$I$3</c:f>
              <c:strCache>
                <c:ptCount val="1"/>
                <c:pt idx="0">
                  <c:v>其他經常性支出</c:v>
                </c:pt>
              </c:strCache>
            </c:strRef>
          </c:tx>
          <c:invertIfNegative val="0"/>
          <c:cat>
            <c:strRef>
              <c:f>歷年歲出決算數分析!$A$4:$A$14</c:f>
              <c:strCache>
                <c:ptCount val="11"/>
                <c:pt idx="0">
                  <c:v>96年度</c:v>
                </c:pt>
                <c:pt idx="1">
                  <c:v>97年度</c:v>
                </c:pt>
                <c:pt idx="2">
                  <c:v>98年度</c:v>
                </c:pt>
                <c:pt idx="3">
                  <c:v>99年度</c:v>
                </c:pt>
                <c:pt idx="4">
                  <c:v>100年度</c:v>
                </c:pt>
                <c:pt idx="5">
                  <c:v>101年度</c:v>
                </c:pt>
                <c:pt idx="6">
                  <c:v>102年度</c:v>
                </c:pt>
                <c:pt idx="7">
                  <c:v>103年度</c:v>
                </c:pt>
                <c:pt idx="8">
                  <c:v>104年度</c:v>
                </c:pt>
                <c:pt idx="9">
                  <c:v>105年度</c:v>
                </c:pt>
                <c:pt idx="10">
                  <c:v>106年度</c:v>
                </c:pt>
              </c:strCache>
            </c:strRef>
          </c:cat>
          <c:val>
            <c:numRef>
              <c:f>歷年歲出決算數分析!$I$4:$I$14</c:f>
              <c:numCache>
                <c:formatCode>_-* #,##0_-;\-* #,##0_-;_-* "-"??_-;_-@_-</c:formatCode>
                <c:ptCount val="11"/>
                <c:pt idx="0">
                  <c:v>117032946</c:v>
                </c:pt>
                <c:pt idx="1">
                  <c:v>111749782</c:v>
                </c:pt>
                <c:pt idx="2">
                  <c:v>144322592</c:v>
                </c:pt>
                <c:pt idx="3">
                  <c:v>133946314</c:v>
                </c:pt>
                <c:pt idx="4">
                  <c:v>133003928</c:v>
                </c:pt>
                <c:pt idx="5">
                  <c:v>121483533</c:v>
                </c:pt>
                <c:pt idx="6">
                  <c:v>135075955</c:v>
                </c:pt>
                <c:pt idx="7">
                  <c:v>144925587</c:v>
                </c:pt>
                <c:pt idx="8">
                  <c:v>147111739</c:v>
                </c:pt>
                <c:pt idx="9">
                  <c:v>142038187</c:v>
                </c:pt>
                <c:pt idx="10">
                  <c:v>158657593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098624"/>
        <c:axId val="122973568"/>
      </c:barChart>
      <c:catAx>
        <c:axId val="123098624"/>
        <c:scaling>
          <c:orientation val="minMax"/>
        </c:scaling>
        <c:delete val="0"/>
        <c:axPos val="b"/>
        <c:majorTickMark val="out"/>
        <c:minorTickMark val="none"/>
        <c:tickLblPos val="nextTo"/>
        <c:crossAx val="122973568"/>
        <c:crosses val="autoZero"/>
        <c:auto val="1"/>
        <c:lblAlgn val="ctr"/>
        <c:lblOffset val="100"/>
        <c:noMultiLvlLbl val="0"/>
      </c:catAx>
      <c:valAx>
        <c:axId val="122973568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123098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歲出總決算數與人事支出決算數比較表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歷年人事支出分析表!$B$3</c:f>
              <c:strCache>
                <c:ptCount val="1"/>
                <c:pt idx="0">
                  <c:v>歲出總決算數</c:v>
                </c:pt>
              </c:strCache>
            </c:strRef>
          </c:tx>
          <c:invertIfNegative val="0"/>
          <c:cat>
            <c:strRef>
              <c:f>歷年人事支出分析表!$A$4:$A$14</c:f>
              <c:strCache>
                <c:ptCount val="11"/>
                <c:pt idx="0">
                  <c:v>96年度</c:v>
                </c:pt>
                <c:pt idx="1">
                  <c:v>97年度</c:v>
                </c:pt>
                <c:pt idx="2">
                  <c:v>98年度</c:v>
                </c:pt>
                <c:pt idx="3">
                  <c:v>99年度</c:v>
                </c:pt>
                <c:pt idx="4">
                  <c:v>100年度</c:v>
                </c:pt>
                <c:pt idx="5">
                  <c:v>101年度</c:v>
                </c:pt>
                <c:pt idx="6">
                  <c:v>102年度</c:v>
                </c:pt>
                <c:pt idx="7">
                  <c:v>103年度</c:v>
                </c:pt>
                <c:pt idx="8">
                  <c:v>104年度</c:v>
                </c:pt>
                <c:pt idx="9">
                  <c:v>105年度</c:v>
                </c:pt>
                <c:pt idx="10">
                  <c:v>106年度</c:v>
                </c:pt>
              </c:strCache>
            </c:strRef>
          </c:cat>
          <c:val>
            <c:numRef>
              <c:f>歷年人事支出分析表!$B$4:$B$14</c:f>
              <c:numCache>
                <c:formatCode>_-* #,##0_-;\-* #,##0_-;_-* "-"??_-;_-@_-</c:formatCode>
                <c:ptCount val="11"/>
                <c:pt idx="0">
                  <c:v>454601823</c:v>
                </c:pt>
                <c:pt idx="1">
                  <c:v>582714070</c:v>
                </c:pt>
                <c:pt idx="2">
                  <c:v>525594846</c:v>
                </c:pt>
                <c:pt idx="3">
                  <c:v>442117108</c:v>
                </c:pt>
                <c:pt idx="4">
                  <c:v>507712018</c:v>
                </c:pt>
                <c:pt idx="5">
                  <c:v>533263417</c:v>
                </c:pt>
                <c:pt idx="6">
                  <c:v>630422119</c:v>
                </c:pt>
                <c:pt idx="7">
                  <c:v>607955051</c:v>
                </c:pt>
                <c:pt idx="8">
                  <c:v>477190421</c:v>
                </c:pt>
                <c:pt idx="9">
                  <c:v>488568259</c:v>
                </c:pt>
                <c:pt idx="10">
                  <c:v>816334649</c:v>
                </c:pt>
              </c:numCache>
            </c:numRef>
          </c:val>
        </c:ser>
        <c:ser>
          <c:idx val="1"/>
          <c:order val="1"/>
          <c:tx>
            <c:strRef>
              <c:f>歷年人事支出分析表!$C$3</c:f>
              <c:strCache>
                <c:ptCount val="1"/>
                <c:pt idx="0">
                  <c:v>人事費支出決算數A</c:v>
                </c:pt>
              </c:strCache>
            </c:strRef>
          </c:tx>
          <c:invertIfNegative val="0"/>
          <c:cat>
            <c:strRef>
              <c:f>歷年人事支出分析表!$A$4:$A$14</c:f>
              <c:strCache>
                <c:ptCount val="11"/>
                <c:pt idx="0">
                  <c:v>96年度</c:v>
                </c:pt>
                <c:pt idx="1">
                  <c:v>97年度</c:v>
                </c:pt>
                <c:pt idx="2">
                  <c:v>98年度</c:v>
                </c:pt>
                <c:pt idx="3">
                  <c:v>99年度</c:v>
                </c:pt>
                <c:pt idx="4">
                  <c:v>100年度</c:v>
                </c:pt>
                <c:pt idx="5">
                  <c:v>101年度</c:v>
                </c:pt>
                <c:pt idx="6">
                  <c:v>102年度</c:v>
                </c:pt>
                <c:pt idx="7">
                  <c:v>103年度</c:v>
                </c:pt>
                <c:pt idx="8">
                  <c:v>104年度</c:v>
                </c:pt>
                <c:pt idx="9">
                  <c:v>105年度</c:v>
                </c:pt>
                <c:pt idx="10">
                  <c:v>106年度</c:v>
                </c:pt>
              </c:strCache>
            </c:strRef>
          </c:cat>
          <c:val>
            <c:numRef>
              <c:f>歷年人事支出分析表!$C$4:$C$14</c:f>
              <c:numCache>
                <c:formatCode>_-* #,##0_-;\-* #,##0_-;_-* "-"??_-;_-@_-</c:formatCode>
                <c:ptCount val="11"/>
                <c:pt idx="0">
                  <c:v>161606233</c:v>
                </c:pt>
                <c:pt idx="1">
                  <c:v>163001488</c:v>
                </c:pt>
                <c:pt idx="2">
                  <c:v>161355561</c:v>
                </c:pt>
                <c:pt idx="3">
                  <c:v>175161974</c:v>
                </c:pt>
                <c:pt idx="4">
                  <c:v>182734657</c:v>
                </c:pt>
                <c:pt idx="5">
                  <c:v>191646066</c:v>
                </c:pt>
                <c:pt idx="6">
                  <c:v>192197483</c:v>
                </c:pt>
                <c:pt idx="7">
                  <c:v>194044961</c:v>
                </c:pt>
                <c:pt idx="8">
                  <c:v>195129046</c:v>
                </c:pt>
                <c:pt idx="9">
                  <c:v>196935350</c:v>
                </c:pt>
                <c:pt idx="10">
                  <c:v>200701470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2831872"/>
        <c:axId val="122975872"/>
      </c:barChart>
      <c:catAx>
        <c:axId val="1228318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22975872"/>
        <c:crosses val="autoZero"/>
        <c:auto val="1"/>
        <c:lblAlgn val="ctr"/>
        <c:lblOffset val="100"/>
        <c:noMultiLvlLbl val="0"/>
      </c:catAx>
      <c:valAx>
        <c:axId val="12297587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1228318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各項人事費支出佔比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歷年人事支出分析表!$D$3</c:f>
              <c:strCache>
                <c:ptCount val="1"/>
                <c:pt idx="0">
                  <c:v>民意代表待遇B</c:v>
                </c:pt>
              </c:strCache>
            </c:strRef>
          </c:tx>
          <c:invertIfNegative val="0"/>
          <c:cat>
            <c:strRef>
              <c:f>歷年人事支出分析表!$A$4:$A$14</c:f>
              <c:strCache>
                <c:ptCount val="11"/>
                <c:pt idx="0">
                  <c:v>96年度</c:v>
                </c:pt>
                <c:pt idx="1">
                  <c:v>97年度</c:v>
                </c:pt>
                <c:pt idx="2">
                  <c:v>98年度</c:v>
                </c:pt>
                <c:pt idx="3">
                  <c:v>99年度</c:v>
                </c:pt>
                <c:pt idx="4">
                  <c:v>100年度</c:v>
                </c:pt>
                <c:pt idx="5">
                  <c:v>101年度</c:v>
                </c:pt>
                <c:pt idx="6">
                  <c:v>102年度</c:v>
                </c:pt>
                <c:pt idx="7">
                  <c:v>103年度</c:v>
                </c:pt>
                <c:pt idx="8">
                  <c:v>104年度</c:v>
                </c:pt>
                <c:pt idx="9">
                  <c:v>105年度</c:v>
                </c:pt>
                <c:pt idx="10">
                  <c:v>106年度</c:v>
                </c:pt>
              </c:strCache>
            </c:strRef>
          </c:cat>
          <c:val>
            <c:numRef>
              <c:f>歷年人事支出分析表!$D$4:$D$14</c:f>
              <c:numCache>
                <c:formatCode>_-* #,##0_-;\-* #,##0_-;_-* "-"??_-;_-@_-</c:formatCode>
                <c:ptCount val="11"/>
                <c:pt idx="0">
                  <c:v>11615848</c:v>
                </c:pt>
                <c:pt idx="1">
                  <c:v>10395449</c:v>
                </c:pt>
                <c:pt idx="2">
                  <c:v>10380299</c:v>
                </c:pt>
                <c:pt idx="3">
                  <c:v>10288380</c:v>
                </c:pt>
                <c:pt idx="4">
                  <c:v>10794750</c:v>
                </c:pt>
                <c:pt idx="5">
                  <c:v>11023431</c:v>
                </c:pt>
                <c:pt idx="6">
                  <c:v>9798600</c:v>
                </c:pt>
                <c:pt idx="7">
                  <c:v>9809169</c:v>
                </c:pt>
                <c:pt idx="8">
                  <c:v>10399732</c:v>
                </c:pt>
                <c:pt idx="9">
                  <c:v>10281166</c:v>
                </c:pt>
                <c:pt idx="10">
                  <c:v>9894813</c:v>
                </c:pt>
              </c:numCache>
            </c:numRef>
          </c:val>
        </c:ser>
        <c:ser>
          <c:idx val="1"/>
          <c:order val="1"/>
          <c:tx>
            <c:strRef>
              <c:f>歷年人事支出分析表!$F$3</c:f>
              <c:strCache>
                <c:ptCount val="1"/>
                <c:pt idx="0">
                  <c:v>政務人員待遇C</c:v>
                </c:pt>
              </c:strCache>
            </c:strRef>
          </c:tx>
          <c:invertIfNegative val="0"/>
          <c:cat>
            <c:strRef>
              <c:f>歷年人事支出分析表!$A$4:$A$14</c:f>
              <c:strCache>
                <c:ptCount val="11"/>
                <c:pt idx="0">
                  <c:v>96年度</c:v>
                </c:pt>
                <c:pt idx="1">
                  <c:v>97年度</c:v>
                </c:pt>
                <c:pt idx="2">
                  <c:v>98年度</c:v>
                </c:pt>
                <c:pt idx="3">
                  <c:v>99年度</c:v>
                </c:pt>
                <c:pt idx="4">
                  <c:v>100年度</c:v>
                </c:pt>
                <c:pt idx="5">
                  <c:v>101年度</c:v>
                </c:pt>
                <c:pt idx="6">
                  <c:v>102年度</c:v>
                </c:pt>
                <c:pt idx="7">
                  <c:v>103年度</c:v>
                </c:pt>
                <c:pt idx="8">
                  <c:v>104年度</c:v>
                </c:pt>
                <c:pt idx="9">
                  <c:v>105年度</c:v>
                </c:pt>
                <c:pt idx="10">
                  <c:v>106年度</c:v>
                </c:pt>
              </c:strCache>
            </c:strRef>
          </c:cat>
          <c:val>
            <c:numRef>
              <c:f>歷年人事支出分析表!$F$4:$F$14</c:f>
              <c:numCache>
                <c:formatCode>_-* #,##0_-;\-* #,##0_-;_-* "-"??_-;_-@_-</c:formatCode>
                <c:ptCount val="11"/>
                <c:pt idx="0">
                  <c:v>1726490</c:v>
                </c:pt>
                <c:pt idx="1">
                  <c:v>2048520</c:v>
                </c:pt>
                <c:pt idx="2">
                  <c:v>2097415</c:v>
                </c:pt>
                <c:pt idx="3">
                  <c:v>1002720</c:v>
                </c:pt>
                <c:pt idx="4">
                  <c:v>1018140</c:v>
                </c:pt>
                <c:pt idx="5">
                  <c:v>1033560</c:v>
                </c:pt>
                <c:pt idx="6">
                  <c:v>1033560</c:v>
                </c:pt>
                <c:pt idx="7">
                  <c:v>1033560</c:v>
                </c:pt>
                <c:pt idx="8">
                  <c:v>1033560</c:v>
                </c:pt>
                <c:pt idx="9">
                  <c:v>1033560</c:v>
                </c:pt>
                <c:pt idx="10">
                  <c:v>1033560</c:v>
                </c:pt>
              </c:numCache>
            </c:numRef>
          </c:val>
        </c:ser>
        <c:ser>
          <c:idx val="2"/>
          <c:order val="2"/>
          <c:tx>
            <c:strRef>
              <c:f>歷年人事支出分析表!$H$3</c:f>
              <c:strCache>
                <c:ptCount val="1"/>
                <c:pt idx="0">
                  <c:v>法定編制人員待遇D</c:v>
                </c:pt>
              </c:strCache>
            </c:strRef>
          </c:tx>
          <c:invertIfNegative val="0"/>
          <c:cat>
            <c:strRef>
              <c:f>歷年人事支出分析表!$A$4:$A$14</c:f>
              <c:strCache>
                <c:ptCount val="11"/>
                <c:pt idx="0">
                  <c:v>96年度</c:v>
                </c:pt>
                <c:pt idx="1">
                  <c:v>97年度</c:v>
                </c:pt>
                <c:pt idx="2">
                  <c:v>98年度</c:v>
                </c:pt>
                <c:pt idx="3">
                  <c:v>99年度</c:v>
                </c:pt>
                <c:pt idx="4">
                  <c:v>100年度</c:v>
                </c:pt>
                <c:pt idx="5">
                  <c:v>101年度</c:v>
                </c:pt>
                <c:pt idx="6">
                  <c:v>102年度</c:v>
                </c:pt>
                <c:pt idx="7">
                  <c:v>103年度</c:v>
                </c:pt>
                <c:pt idx="8">
                  <c:v>104年度</c:v>
                </c:pt>
                <c:pt idx="9">
                  <c:v>105年度</c:v>
                </c:pt>
                <c:pt idx="10">
                  <c:v>106年度</c:v>
                </c:pt>
              </c:strCache>
            </c:strRef>
          </c:cat>
          <c:val>
            <c:numRef>
              <c:f>歷年人事支出分析表!$H$4:$H$14</c:f>
              <c:numCache>
                <c:formatCode>_-* #,##0_-;\-* #,##0_-;_-* "-"??_-;_-@_-</c:formatCode>
                <c:ptCount val="11"/>
                <c:pt idx="0">
                  <c:v>42392901</c:v>
                </c:pt>
                <c:pt idx="1">
                  <c:v>41508179</c:v>
                </c:pt>
                <c:pt idx="2">
                  <c:v>42658404</c:v>
                </c:pt>
                <c:pt idx="3">
                  <c:v>44169454</c:v>
                </c:pt>
                <c:pt idx="4">
                  <c:v>46596729</c:v>
                </c:pt>
                <c:pt idx="5">
                  <c:v>48781131</c:v>
                </c:pt>
                <c:pt idx="6">
                  <c:v>49336520</c:v>
                </c:pt>
                <c:pt idx="7">
                  <c:v>49475886</c:v>
                </c:pt>
                <c:pt idx="8">
                  <c:v>50453395</c:v>
                </c:pt>
                <c:pt idx="9">
                  <c:v>52459485</c:v>
                </c:pt>
                <c:pt idx="10">
                  <c:v>52582841</c:v>
                </c:pt>
              </c:numCache>
            </c:numRef>
          </c:val>
        </c:ser>
        <c:ser>
          <c:idx val="3"/>
          <c:order val="3"/>
          <c:tx>
            <c:strRef>
              <c:f>歷年人事支出分析表!$J$3</c:f>
              <c:strCache>
                <c:ptCount val="1"/>
                <c:pt idx="0">
                  <c:v>約聘僱人員待遇E</c:v>
                </c:pt>
              </c:strCache>
            </c:strRef>
          </c:tx>
          <c:invertIfNegative val="0"/>
          <c:cat>
            <c:strRef>
              <c:f>歷年人事支出分析表!$A$4:$A$14</c:f>
              <c:strCache>
                <c:ptCount val="11"/>
                <c:pt idx="0">
                  <c:v>96年度</c:v>
                </c:pt>
                <c:pt idx="1">
                  <c:v>97年度</c:v>
                </c:pt>
                <c:pt idx="2">
                  <c:v>98年度</c:v>
                </c:pt>
                <c:pt idx="3">
                  <c:v>99年度</c:v>
                </c:pt>
                <c:pt idx="4">
                  <c:v>100年度</c:v>
                </c:pt>
                <c:pt idx="5">
                  <c:v>101年度</c:v>
                </c:pt>
                <c:pt idx="6">
                  <c:v>102年度</c:v>
                </c:pt>
                <c:pt idx="7">
                  <c:v>103年度</c:v>
                </c:pt>
                <c:pt idx="8">
                  <c:v>104年度</c:v>
                </c:pt>
                <c:pt idx="9">
                  <c:v>105年度</c:v>
                </c:pt>
                <c:pt idx="10">
                  <c:v>106年度</c:v>
                </c:pt>
              </c:strCache>
            </c:strRef>
          </c:cat>
          <c:val>
            <c:numRef>
              <c:f>歷年人事支出分析表!$J$4:$J$14</c:f>
              <c:numCache>
                <c:formatCode>_-* #,##0_-;\-* #,##0_-;_-* "-"??_-;_-@_-</c:formatCode>
                <c:ptCount val="11"/>
                <c:pt idx="0">
                  <c:v>1816013</c:v>
                </c:pt>
                <c:pt idx="1">
                  <c:v>2219555</c:v>
                </c:pt>
                <c:pt idx="2">
                  <c:v>2029727</c:v>
                </c:pt>
                <c:pt idx="3">
                  <c:v>1529710</c:v>
                </c:pt>
                <c:pt idx="4">
                  <c:v>1561098</c:v>
                </c:pt>
                <c:pt idx="5">
                  <c:v>1618542</c:v>
                </c:pt>
                <c:pt idx="6">
                  <c:v>1627584</c:v>
                </c:pt>
                <c:pt idx="7">
                  <c:v>1505078</c:v>
                </c:pt>
                <c:pt idx="8">
                  <c:v>1521011</c:v>
                </c:pt>
                <c:pt idx="9">
                  <c:v>1593676</c:v>
                </c:pt>
                <c:pt idx="10">
                  <c:v>1572894</c:v>
                </c:pt>
              </c:numCache>
            </c:numRef>
          </c:val>
        </c:ser>
        <c:ser>
          <c:idx val="4"/>
          <c:order val="4"/>
          <c:tx>
            <c:strRef>
              <c:f>歷年人事支出分析表!$L$3</c:f>
              <c:strCache>
                <c:ptCount val="1"/>
                <c:pt idx="0">
                  <c:v>技工及工友待遇F</c:v>
                </c:pt>
              </c:strCache>
            </c:strRef>
          </c:tx>
          <c:invertIfNegative val="0"/>
          <c:cat>
            <c:strRef>
              <c:f>歷年人事支出分析表!$A$4:$A$14</c:f>
              <c:strCache>
                <c:ptCount val="11"/>
                <c:pt idx="0">
                  <c:v>96年度</c:v>
                </c:pt>
                <c:pt idx="1">
                  <c:v>97年度</c:v>
                </c:pt>
                <c:pt idx="2">
                  <c:v>98年度</c:v>
                </c:pt>
                <c:pt idx="3">
                  <c:v>99年度</c:v>
                </c:pt>
                <c:pt idx="4">
                  <c:v>100年度</c:v>
                </c:pt>
                <c:pt idx="5">
                  <c:v>101年度</c:v>
                </c:pt>
                <c:pt idx="6">
                  <c:v>102年度</c:v>
                </c:pt>
                <c:pt idx="7">
                  <c:v>103年度</c:v>
                </c:pt>
                <c:pt idx="8">
                  <c:v>104年度</c:v>
                </c:pt>
                <c:pt idx="9">
                  <c:v>105年度</c:v>
                </c:pt>
                <c:pt idx="10">
                  <c:v>106年度</c:v>
                </c:pt>
              </c:strCache>
            </c:strRef>
          </c:cat>
          <c:val>
            <c:numRef>
              <c:f>歷年人事支出分析表!$L$4:$L$14</c:f>
              <c:numCache>
                <c:formatCode>_-* #,##0_-;\-* #,##0_-;_-* "-"??_-;_-@_-</c:formatCode>
                <c:ptCount val="11"/>
                <c:pt idx="0">
                  <c:v>41750029</c:v>
                </c:pt>
                <c:pt idx="1">
                  <c:v>39756492</c:v>
                </c:pt>
                <c:pt idx="2">
                  <c:v>39105234</c:v>
                </c:pt>
                <c:pt idx="3">
                  <c:v>46555173</c:v>
                </c:pt>
                <c:pt idx="4">
                  <c:v>45819784</c:v>
                </c:pt>
                <c:pt idx="5">
                  <c:v>47917037</c:v>
                </c:pt>
                <c:pt idx="6">
                  <c:v>48489609</c:v>
                </c:pt>
                <c:pt idx="7">
                  <c:v>48164371</c:v>
                </c:pt>
                <c:pt idx="8">
                  <c:v>48280794</c:v>
                </c:pt>
                <c:pt idx="9">
                  <c:v>47979278</c:v>
                </c:pt>
                <c:pt idx="10">
                  <c:v>48243568</c:v>
                </c:pt>
              </c:numCache>
            </c:numRef>
          </c:val>
        </c:ser>
        <c:ser>
          <c:idx val="5"/>
          <c:order val="5"/>
          <c:tx>
            <c:strRef>
              <c:f>歷年人事支出分析表!$N$3</c:f>
              <c:strCache>
                <c:ptCount val="1"/>
                <c:pt idx="0">
                  <c:v>獎金G</c:v>
                </c:pt>
              </c:strCache>
            </c:strRef>
          </c:tx>
          <c:invertIfNegative val="0"/>
          <c:cat>
            <c:strRef>
              <c:f>歷年人事支出分析表!$A$4:$A$14</c:f>
              <c:strCache>
                <c:ptCount val="11"/>
                <c:pt idx="0">
                  <c:v>96年度</c:v>
                </c:pt>
                <c:pt idx="1">
                  <c:v>97年度</c:v>
                </c:pt>
                <c:pt idx="2">
                  <c:v>98年度</c:v>
                </c:pt>
                <c:pt idx="3">
                  <c:v>99年度</c:v>
                </c:pt>
                <c:pt idx="4">
                  <c:v>100年度</c:v>
                </c:pt>
                <c:pt idx="5">
                  <c:v>101年度</c:v>
                </c:pt>
                <c:pt idx="6">
                  <c:v>102年度</c:v>
                </c:pt>
                <c:pt idx="7">
                  <c:v>103年度</c:v>
                </c:pt>
                <c:pt idx="8">
                  <c:v>104年度</c:v>
                </c:pt>
                <c:pt idx="9">
                  <c:v>105年度</c:v>
                </c:pt>
                <c:pt idx="10">
                  <c:v>106年度</c:v>
                </c:pt>
              </c:strCache>
            </c:strRef>
          </c:cat>
          <c:val>
            <c:numRef>
              <c:f>歷年人事支出分析表!$N$4:$N$14</c:f>
              <c:numCache>
                <c:formatCode>_-* #,##0_-;\-* #,##0_-;_-* "-"??_-;_-@_-</c:formatCode>
                <c:ptCount val="11"/>
                <c:pt idx="0">
                  <c:v>24809868</c:v>
                </c:pt>
                <c:pt idx="1">
                  <c:v>25771797</c:v>
                </c:pt>
                <c:pt idx="2">
                  <c:v>26893523</c:v>
                </c:pt>
                <c:pt idx="3">
                  <c:v>27763441</c:v>
                </c:pt>
                <c:pt idx="4">
                  <c:v>29441249</c:v>
                </c:pt>
                <c:pt idx="5">
                  <c:v>30687860</c:v>
                </c:pt>
                <c:pt idx="6">
                  <c:v>32298789</c:v>
                </c:pt>
                <c:pt idx="7">
                  <c:v>33478211</c:v>
                </c:pt>
                <c:pt idx="8">
                  <c:v>33700148</c:v>
                </c:pt>
                <c:pt idx="9">
                  <c:v>33977294</c:v>
                </c:pt>
                <c:pt idx="10">
                  <c:v>34609878</c:v>
                </c:pt>
              </c:numCache>
            </c:numRef>
          </c:val>
        </c:ser>
        <c:ser>
          <c:idx val="6"/>
          <c:order val="6"/>
          <c:tx>
            <c:strRef>
              <c:f>歷年人事支出分析表!$P$3</c:f>
              <c:strCache>
                <c:ptCount val="1"/>
                <c:pt idx="0">
                  <c:v>其他給與H</c:v>
                </c:pt>
              </c:strCache>
            </c:strRef>
          </c:tx>
          <c:invertIfNegative val="0"/>
          <c:cat>
            <c:strRef>
              <c:f>歷年人事支出分析表!$A$4:$A$14</c:f>
              <c:strCache>
                <c:ptCount val="11"/>
                <c:pt idx="0">
                  <c:v>96年度</c:v>
                </c:pt>
                <c:pt idx="1">
                  <c:v>97年度</c:v>
                </c:pt>
                <c:pt idx="2">
                  <c:v>98年度</c:v>
                </c:pt>
                <c:pt idx="3">
                  <c:v>99年度</c:v>
                </c:pt>
                <c:pt idx="4">
                  <c:v>100年度</c:v>
                </c:pt>
                <c:pt idx="5">
                  <c:v>101年度</c:v>
                </c:pt>
                <c:pt idx="6">
                  <c:v>102年度</c:v>
                </c:pt>
                <c:pt idx="7">
                  <c:v>103年度</c:v>
                </c:pt>
                <c:pt idx="8">
                  <c:v>104年度</c:v>
                </c:pt>
                <c:pt idx="9">
                  <c:v>105年度</c:v>
                </c:pt>
                <c:pt idx="10">
                  <c:v>106年度</c:v>
                </c:pt>
              </c:strCache>
            </c:strRef>
          </c:cat>
          <c:val>
            <c:numRef>
              <c:f>歷年人事支出分析表!$P$4:$P$14</c:f>
              <c:numCache>
                <c:formatCode>_-* #,##0_-;\-* #,##0_-;_-* "-"??_-;_-@_-</c:formatCode>
                <c:ptCount val="11"/>
                <c:pt idx="0">
                  <c:v>8248438</c:v>
                </c:pt>
                <c:pt idx="1">
                  <c:v>8352744</c:v>
                </c:pt>
                <c:pt idx="2">
                  <c:v>7375786</c:v>
                </c:pt>
                <c:pt idx="3">
                  <c:v>8066147</c:v>
                </c:pt>
                <c:pt idx="4">
                  <c:v>7530078</c:v>
                </c:pt>
                <c:pt idx="5">
                  <c:v>8556704</c:v>
                </c:pt>
                <c:pt idx="6">
                  <c:v>7491736</c:v>
                </c:pt>
                <c:pt idx="7">
                  <c:v>7704358</c:v>
                </c:pt>
                <c:pt idx="8">
                  <c:v>6546040</c:v>
                </c:pt>
                <c:pt idx="9">
                  <c:v>6919832</c:v>
                </c:pt>
                <c:pt idx="10">
                  <c:v>8092342</c:v>
                </c:pt>
              </c:numCache>
            </c:numRef>
          </c:val>
        </c:ser>
        <c:ser>
          <c:idx val="7"/>
          <c:order val="7"/>
          <c:tx>
            <c:strRef>
              <c:f>歷年人事支出分析表!$R$3</c:f>
              <c:strCache>
                <c:ptCount val="1"/>
                <c:pt idx="0">
                  <c:v>加班值班費I</c:v>
                </c:pt>
              </c:strCache>
            </c:strRef>
          </c:tx>
          <c:invertIfNegative val="0"/>
          <c:cat>
            <c:strRef>
              <c:f>歷年人事支出分析表!$A$4:$A$14</c:f>
              <c:strCache>
                <c:ptCount val="11"/>
                <c:pt idx="0">
                  <c:v>96年度</c:v>
                </c:pt>
                <c:pt idx="1">
                  <c:v>97年度</c:v>
                </c:pt>
                <c:pt idx="2">
                  <c:v>98年度</c:v>
                </c:pt>
                <c:pt idx="3">
                  <c:v>99年度</c:v>
                </c:pt>
                <c:pt idx="4">
                  <c:v>100年度</c:v>
                </c:pt>
                <c:pt idx="5">
                  <c:v>101年度</c:v>
                </c:pt>
                <c:pt idx="6">
                  <c:v>102年度</c:v>
                </c:pt>
                <c:pt idx="7">
                  <c:v>103年度</c:v>
                </c:pt>
                <c:pt idx="8">
                  <c:v>104年度</c:v>
                </c:pt>
                <c:pt idx="9">
                  <c:v>105年度</c:v>
                </c:pt>
                <c:pt idx="10">
                  <c:v>106年度</c:v>
                </c:pt>
              </c:strCache>
            </c:strRef>
          </c:cat>
          <c:val>
            <c:numRef>
              <c:f>歷年人事支出分析表!$R$4:$R$14</c:f>
              <c:numCache>
                <c:formatCode>_-* #,##0_-;\-* #,##0_-;_-* "-"??_-;_-@_-</c:formatCode>
                <c:ptCount val="11"/>
                <c:pt idx="0">
                  <c:v>4456958</c:v>
                </c:pt>
                <c:pt idx="1">
                  <c:v>4278820</c:v>
                </c:pt>
                <c:pt idx="2">
                  <c:v>4254063</c:v>
                </c:pt>
                <c:pt idx="3">
                  <c:v>3830784</c:v>
                </c:pt>
                <c:pt idx="4">
                  <c:v>4308303</c:v>
                </c:pt>
                <c:pt idx="5">
                  <c:v>4186558</c:v>
                </c:pt>
                <c:pt idx="6">
                  <c:v>4174415</c:v>
                </c:pt>
                <c:pt idx="7">
                  <c:v>4217608</c:v>
                </c:pt>
                <c:pt idx="8">
                  <c:v>4312879</c:v>
                </c:pt>
                <c:pt idx="9">
                  <c:v>4453445</c:v>
                </c:pt>
                <c:pt idx="10">
                  <c:v>4683591</c:v>
                </c:pt>
              </c:numCache>
            </c:numRef>
          </c:val>
        </c:ser>
        <c:ser>
          <c:idx val="8"/>
          <c:order val="8"/>
          <c:tx>
            <c:strRef>
              <c:f>歷年人事支出分析表!$T$3</c:f>
              <c:strCache>
                <c:ptCount val="1"/>
                <c:pt idx="0">
                  <c:v>退休退職給付J</c:v>
                </c:pt>
              </c:strCache>
            </c:strRef>
          </c:tx>
          <c:invertIfNegative val="0"/>
          <c:cat>
            <c:strRef>
              <c:f>歷年人事支出分析表!$A$4:$A$14</c:f>
              <c:strCache>
                <c:ptCount val="11"/>
                <c:pt idx="0">
                  <c:v>96年度</c:v>
                </c:pt>
                <c:pt idx="1">
                  <c:v>97年度</c:v>
                </c:pt>
                <c:pt idx="2">
                  <c:v>98年度</c:v>
                </c:pt>
                <c:pt idx="3">
                  <c:v>99年度</c:v>
                </c:pt>
                <c:pt idx="4">
                  <c:v>100年度</c:v>
                </c:pt>
                <c:pt idx="5">
                  <c:v>101年度</c:v>
                </c:pt>
                <c:pt idx="6">
                  <c:v>102年度</c:v>
                </c:pt>
                <c:pt idx="7">
                  <c:v>103年度</c:v>
                </c:pt>
                <c:pt idx="8">
                  <c:v>104年度</c:v>
                </c:pt>
                <c:pt idx="9">
                  <c:v>105年度</c:v>
                </c:pt>
                <c:pt idx="10">
                  <c:v>106年度</c:v>
                </c:pt>
              </c:strCache>
            </c:strRef>
          </c:cat>
          <c:val>
            <c:numRef>
              <c:f>歷年人事支出分析表!$T$4:$T$14</c:f>
              <c:numCache>
                <c:formatCode>_-* #,##0_-;\-* #,##0_-;_-* "-"??_-;_-@_-</c:formatCode>
                <c:ptCount val="11"/>
                <c:pt idx="0">
                  <c:v>8941067</c:v>
                </c:pt>
                <c:pt idx="1">
                  <c:v>12002840</c:v>
                </c:pt>
                <c:pt idx="2">
                  <c:v>8714250</c:v>
                </c:pt>
                <c:pt idx="3">
                  <c:v>10700428</c:v>
                </c:pt>
                <c:pt idx="4">
                  <c:v>13653358</c:v>
                </c:pt>
                <c:pt idx="5">
                  <c:v>15986793</c:v>
                </c:pt>
                <c:pt idx="6">
                  <c:v>13684070</c:v>
                </c:pt>
                <c:pt idx="7">
                  <c:v>14358023</c:v>
                </c:pt>
                <c:pt idx="8">
                  <c:v>14217763</c:v>
                </c:pt>
                <c:pt idx="9">
                  <c:v>14057920</c:v>
                </c:pt>
                <c:pt idx="10">
                  <c:v>14268590</c:v>
                </c:pt>
              </c:numCache>
            </c:numRef>
          </c:val>
        </c:ser>
        <c:ser>
          <c:idx val="9"/>
          <c:order val="9"/>
          <c:tx>
            <c:strRef>
              <c:f>歷年人事支出分析表!$V$3</c:f>
              <c:strCache>
                <c:ptCount val="1"/>
                <c:pt idx="0">
                  <c:v>退休離職儲金K</c:v>
                </c:pt>
              </c:strCache>
            </c:strRef>
          </c:tx>
          <c:invertIfNegative val="0"/>
          <c:cat>
            <c:strRef>
              <c:f>歷年人事支出分析表!$A$4:$A$14</c:f>
              <c:strCache>
                <c:ptCount val="11"/>
                <c:pt idx="0">
                  <c:v>96年度</c:v>
                </c:pt>
                <c:pt idx="1">
                  <c:v>97年度</c:v>
                </c:pt>
                <c:pt idx="2">
                  <c:v>98年度</c:v>
                </c:pt>
                <c:pt idx="3">
                  <c:v>99年度</c:v>
                </c:pt>
                <c:pt idx="4">
                  <c:v>100年度</c:v>
                </c:pt>
                <c:pt idx="5">
                  <c:v>101年度</c:v>
                </c:pt>
                <c:pt idx="6">
                  <c:v>102年度</c:v>
                </c:pt>
                <c:pt idx="7">
                  <c:v>103年度</c:v>
                </c:pt>
                <c:pt idx="8">
                  <c:v>104年度</c:v>
                </c:pt>
                <c:pt idx="9">
                  <c:v>105年度</c:v>
                </c:pt>
                <c:pt idx="10">
                  <c:v>106年度</c:v>
                </c:pt>
              </c:strCache>
            </c:strRef>
          </c:cat>
          <c:val>
            <c:numRef>
              <c:f>歷年人事支出分析表!$V$4:$V$14</c:f>
              <c:numCache>
                <c:formatCode>_-* #,##0_-;\-* #,##0_-;_-* "-"??_-;_-@_-</c:formatCode>
                <c:ptCount val="11"/>
                <c:pt idx="0">
                  <c:v>6233308</c:v>
                </c:pt>
                <c:pt idx="1">
                  <c:v>6203673</c:v>
                </c:pt>
                <c:pt idx="2">
                  <c:v>7346946</c:v>
                </c:pt>
                <c:pt idx="3">
                  <c:v>8665929</c:v>
                </c:pt>
                <c:pt idx="4">
                  <c:v>8808890</c:v>
                </c:pt>
                <c:pt idx="5">
                  <c:v>8305934</c:v>
                </c:pt>
                <c:pt idx="6">
                  <c:v>9383001</c:v>
                </c:pt>
                <c:pt idx="7">
                  <c:v>9329251</c:v>
                </c:pt>
                <c:pt idx="8">
                  <c:v>9793374</c:v>
                </c:pt>
                <c:pt idx="9">
                  <c:v>9311105</c:v>
                </c:pt>
                <c:pt idx="10">
                  <c:v>10096567</c:v>
                </c:pt>
              </c:numCache>
            </c:numRef>
          </c:val>
        </c:ser>
        <c:ser>
          <c:idx val="10"/>
          <c:order val="10"/>
          <c:tx>
            <c:strRef>
              <c:f>歷年人事支出分析表!$X$3</c:f>
              <c:strCache>
                <c:ptCount val="1"/>
                <c:pt idx="0">
                  <c:v>保險L</c:v>
                </c:pt>
              </c:strCache>
            </c:strRef>
          </c:tx>
          <c:invertIfNegative val="0"/>
          <c:cat>
            <c:strRef>
              <c:f>歷年人事支出分析表!$A$4:$A$14</c:f>
              <c:strCache>
                <c:ptCount val="11"/>
                <c:pt idx="0">
                  <c:v>96年度</c:v>
                </c:pt>
                <c:pt idx="1">
                  <c:v>97年度</c:v>
                </c:pt>
                <c:pt idx="2">
                  <c:v>98年度</c:v>
                </c:pt>
                <c:pt idx="3">
                  <c:v>99年度</c:v>
                </c:pt>
                <c:pt idx="4">
                  <c:v>100年度</c:v>
                </c:pt>
                <c:pt idx="5">
                  <c:v>101年度</c:v>
                </c:pt>
                <c:pt idx="6">
                  <c:v>102年度</c:v>
                </c:pt>
                <c:pt idx="7">
                  <c:v>103年度</c:v>
                </c:pt>
                <c:pt idx="8">
                  <c:v>104年度</c:v>
                </c:pt>
                <c:pt idx="9">
                  <c:v>105年度</c:v>
                </c:pt>
                <c:pt idx="10">
                  <c:v>106年度</c:v>
                </c:pt>
              </c:strCache>
            </c:strRef>
          </c:cat>
          <c:val>
            <c:numRef>
              <c:f>歷年人事支出分析表!$X$4:$X$14</c:f>
              <c:numCache>
                <c:formatCode>_-* #,##0_-;\-* #,##0_-;_-* "-"??_-;_-@_-</c:formatCode>
                <c:ptCount val="11"/>
                <c:pt idx="0">
                  <c:v>9615313</c:v>
                </c:pt>
                <c:pt idx="1">
                  <c:v>10463419</c:v>
                </c:pt>
                <c:pt idx="2">
                  <c:v>10499914</c:v>
                </c:pt>
                <c:pt idx="3">
                  <c:v>12589808</c:v>
                </c:pt>
                <c:pt idx="4">
                  <c:v>13202278</c:v>
                </c:pt>
                <c:pt idx="5">
                  <c:v>13548516</c:v>
                </c:pt>
                <c:pt idx="6">
                  <c:v>14879599</c:v>
                </c:pt>
                <c:pt idx="7">
                  <c:v>14969446</c:v>
                </c:pt>
                <c:pt idx="8">
                  <c:v>14870350</c:v>
                </c:pt>
                <c:pt idx="9">
                  <c:v>14868589</c:v>
                </c:pt>
                <c:pt idx="10">
                  <c:v>15622826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22833920"/>
        <c:axId val="123158528"/>
      </c:barChart>
      <c:catAx>
        <c:axId val="1228339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23158528"/>
        <c:crosses val="autoZero"/>
        <c:auto val="1"/>
        <c:lblAlgn val="ctr"/>
        <c:lblOffset val="100"/>
        <c:noMultiLvlLbl val="0"/>
      </c:catAx>
      <c:valAx>
        <c:axId val="12315852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228339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經常門之總支出與人事支出比較圖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經資門人事費用分析!$E$2</c:f>
              <c:strCache>
                <c:ptCount val="1"/>
                <c:pt idx="0">
                  <c:v>經常門總支出決算數B</c:v>
                </c:pt>
              </c:strCache>
            </c:strRef>
          </c:tx>
          <c:invertIfNegative val="0"/>
          <c:cat>
            <c:strRef>
              <c:f>經資門人事費用分析!$A$3:$A$13</c:f>
              <c:strCache>
                <c:ptCount val="11"/>
                <c:pt idx="0">
                  <c:v>96年度</c:v>
                </c:pt>
                <c:pt idx="1">
                  <c:v>97年度</c:v>
                </c:pt>
                <c:pt idx="2">
                  <c:v>98年度</c:v>
                </c:pt>
                <c:pt idx="3">
                  <c:v>99年度</c:v>
                </c:pt>
                <c:pt idx="4">
                  <c:v>100年度</c:v>
                </c:pt>
                <c:pt idx="5">
                  <c:v>101年度</c:v>
                </c:pt>
                <c:pt idx="6">
                  <c:v>102年度</c:v>
                </c:pt>
                <c:pt idx="7">
                  <c:v>103年度</c:v>
                </c:pt>
                <c:pt idx="8">
                  <c:v>104年度</c:v>
                </c:pt>
                <c:pt idx="9">
                  <c:v>105年度</c:v>
                </c:pt>
                <c:pt idx="10">
                  <c:v>106年度</c:v>
                </c:pt>
              </c:strCache>
            </c:strRef>
          </c:cat>
          <c:val>
            <c:numRef>
              <c:f>經資門人事費用分析!$E$3:$E$13</c:f>
              <c:numCache>
                <c:formatCode>_-* #,##0_-;\-* #,##0_-;_-* "-"??_-;_-@_-</c:formatCode>
                <c:ptCount val="11"/>
                <c:pt idx="0">
                  <c:v>316735204</c:v>
                </c:pt>
                <c:pt idx="1">
                  <c:v>313294250</c:v>
                </c:pt>
                <c:pt idx="2">
                  <c:v>336412239</c:v>
                </c:pt>
                <c:pt idx="3">
                  <c:v>339231788</c:v>
                </c:pt>
                <c:pt idx="4">
                  <c:v>354765928</c:v>
                </c:pt>
                <c:pt idx="5">
                  <c:v>357912129</c:v>
                </c:pt>
                <c:pt idx="6">
                  <c:v>375931516</c:v>
                </c:pt>
                <c:pt idx="7">
                  <c:v>389798739</c:v>
                </c:pt>
                <c:pt idx="8">
                  <c:v>385868425</c:v>
                </c:pt>
                <c:pt idx="9">
                  <c:v>381653734</c:v>
                </c:pt>
                <c:pt idx="10">
                  <c:v>403627588</c:v>
                </c:pt>
              </c:numCache>
            </c:numRef>
          </c:val>
        </c:ser>
        <c:ser>
          <c:idx val="1"/>
          <c:order val="1"/>
          <c:tx>
            <c:strRef>
              <c:f>經資門人事費用分析!$F$2</c:f>
              <c:strCache>
                <c:ptCount val="1"/>
                <c:pt idx="0">
                  <c:v>經常門人事費支出C</c:v>
                </c:pt>
              </c:strCache>
            </c:strRef>
          </c:tx>
          <c:invertIfNegative val="0"/>
          <c:cat>
            <c:strRef>
              <c:f>經資門人事費用分析!$A$3:$A$13</c:f>
              <c:strCache>
                <c:ptCount val="11"/>
                <c:pt idx="0">
                  <c:v>96年度</c:v>
                </c:pt>
                <c:pt idx="1">
                  <c:v>97年度</c:v>
                </c:pt>
                <c:pt idx="2">
                  <c:v>98年度</c:v>
                </c:pt>
                <c:pt idx="3">
                  <c:v>99年度</c:v>
                </c:pt>
                <c:pt idx="4">
                  <c:v>100年度</c:v>
                </c:pt>
                <c:pt idx="5">
                  <c:v>101年度</c:v>
                </c:pt>
                <c:pt idx="6">
                  <c:v>102年度</c:v>
                </c:pt>
                <c:pt idx="7">
                  <c:v>103年度</c:v>
                </c:pt>
                <c:pt idx="8">
                  <c:v>104年度</c:v>
                </c:pt>
                <c:pt idx="9">
                  <c:v>105年度</c:v>
                </c:pt>
                <c:pt idx="10">
                  <c:v>106年度</c:v>
                </c:pt>
              </c:strCache>
            </c:strRef>
          </c:cat>
          <c:val>
            <c:numRef>
              <c:f>經資門人事費用分析!$F$3:$F$13</c:f>
              <c:numCache>
                <c:formatCode>_-* #,##0_-;\-* #,##0_-;_-* "-"??_-;_-@_-</c:formatCode>
                <c:ptCount val="11"/>
                <c:pt idx="0">
                  <c:v>160677293</c:v>
                </c:pt>
                <c:pt idx="1">
                  <c:v>162003860</c:v>
                </c:pt>
                <c:pt idx="2">
                  <c:v>160340060</c:v>
                </c:pt>
                <c:pt idx="3">
                  <c:v>174152149</c:v>
                </c:pt>
                <c:pt idx="4">
                  <c:v>181665297</c:v>
                </c:pt>
                <c:pt idx="5">
                  <c:v>190569468</c:v>
                </c:pt>
                <c:pt idx="6">
                  <c:v>192197483</c:v>
                </c:pt>
                <c:pt idx="7">
                  <c:v>194044961</c:v>
                </c:pt>
                <c:pt idx="8">
                  <c:v>195127864</c:v>
                </c:pt>
                <c:pt idx="9">
                  <c:v>196435615</c:v>
                </c:pt>
                <c:pt idx="10">
                  <c:v>200701470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4675584"/>
        <c:axId val="123161984"/>
      </c:barChart>
      <c:catAx>
        <c:axId val="1246755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23161984"/>
        <c:crosses val="autoZero"/>
        <c:auto val="1"/>
        <c:lblAlgn val="ctr"/>
        <c:lblOffset val="100"/>
        <c:noMultiLvlLbl val="0"/>
      </c:catAx>
      <c:valAx>
        <c:axId val="12316198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1246755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歷年資本支出分析表!$C$3</c:f>
              <c:strCache>
                <c:ptCount val="1"/>
                <c:pt idx="0">
                  <c:v>土地B</c:v>
                </c:pt>
              </c:strCache>
            </c:strRef>
          </c:tx>
          <c:invertIfNegative val="0"/>
          <c:cat>
            <c:strRef>
              <c:f>歷年資本支出分析表!$A$4:$A$14</c:f>
              <c:strCache>
                <c:ptCount val="11"/>
                <c:pt idx="0">
                  <c:v>96年度</c:v>
                </c:pt>
                <c:pt idx="1">
                  <c:v>97年度</c:v>
                </c:pt>
                <c:pt idx="2">
                  <c:v>98年度</c:v>
                </c:pt>
                <c:pt idx="3">
                  <c:v>99年度</c:v>
                </c:pt>
                <c:pt idx="4">
                  <c:v>100年度</c:v>
                </c:pt>
                <c:pt idx="5">
                  <c:v>101年度</c:v>
                </c:pt>
                <c:pt idx="6">
                  <c:v>102年度</c:v>
                </c:pt>
                <c:pt idx="7">
                  <c:v>103年度</c:v>
                </c:pt>
                <c:pt idx="8">
                  <c:v>104年度</c:v>
                </c:pt>
                <c:pt idx="9">
                  <c:v>105年度</c:v>
                </c:pt>
                <c:pt idx="10">
                  <c:v>106年度</c:v>
                </c:pt>
              </c:strCache>
            </c:strRef>
          </c:cat>
          <c:val>
            <c:numRef>
              <c:f>歷年資本支出分析表!$C$4:$C$14</c:f>
              <c:numCache>
                <c:formatCode>_-* #,##0_-;\-* #,##0_-;_-* "-"??_-;_-@_-</c:formatCode>
                <c:ptCount val="11"/>
                <c:pt idx="0">
                  <c:v>0</c:v>
                </c:pt>
                <c:pt idx="1">
                  <c:v>4401615</c:v>
                </c:pt>
                <c:pt idx="2">
                  <c:v>0</c:v>
                </c:pt>
                <c:pt idx="3">
                  <c:v>0</c:v>
                </c:pt>
                <c:pt idx="4">
                  <c:v>12049100</c:v>
                </c:pt>
                <c:pt idx="5">
                  <c:v>6330168</c:v>
                </c:pt>
                <c:pt idx="6">
                  <c:v>0</c:v>
                </c:pt>
                <c:pt idx="7">
                  <c:v>11381753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歷年資本支出分析表!$E$3</c:f>
              <c:strCache>
                <c:ptCount val="1"/>
                <c:pt idx="0">
                  <c:v>房屋建築及設備C</c:v>
                </c:pt>
              </c:strCache>
            </c:strRef>
          </c:tx>
          <c:invertIfNegative val="0"/>
          <c:cat>
            <c:strRef>
              <c:f>歷年資本支出分析表!$A$4:$A$14</c:f>
              <c:strCache>
                <c:ptCount val="11"/>
                <c:pt idx="0">
                  <c:v>96年度</c:v>
                </c:pt>
                <c:pt idx="1">
                  <c:v>97年度</c:v>
                </c:pt>
                <c:pt idx="2">
                  <c:v>98年度</c:v>
                </c:pt>
                <c:pt idx="3">
                  <c:v>99年度</c:v>
                </c:pt>
                <c:pt idx="4">
                  <c:v>100年度</c:v>
                </c:pt>
                <c:pt idx="5">
                  <c:v>101年度</c:v>
                </c:pt>
                <c:pt idx="6">
                  <c:v>102年度</c:v>
                </c:pt>
                <c:pt idx="7">
                  <c:v>103年度</c:v>
                </c:pt>
                <c:pt idx="8">
                  <c:v>104年度</c:v>
                </c:pt>
                <c:pt idx="9">
                  <c:v>105年度</c:v>
                </c:pt>
                <c:pt idx="10">
                  <c:v>106年度</c:v>
                </c:pt>
              </c:strCache>
            </c:strRef>
          </c:cat>
          <c:val>
            <c:numRef>
              <c:f>歷年資本支出分析表!$E$4:$E$14</c:f>
              <c:numCache>
                <c:formatCode>_-* #,##0_-;\-* #,##0_-;_-* "-"??_-;_-@_-</c:formatCode>
                <c:ptCount val="11"/>
                <c:pt idx="0">
                  <c:v>11221114</c:v>
                </c:pt>
                <c:pt idx="1">
                  <c:v>8632528</c:v>
                </c:pt>
                <c:pt idx="2">
                  <c:v>64062235</c:v>
                </c:pt>
                <c:pt idx="3">
                  <c:v>8010217</c:v>
                </c:pt>
                <c:pt idx="4">
                  <c:v>19673023</c:v>
                </c:pt>
                <c:pt idx="5">
                  <c:v>4605354</c:v>
                </c:pt>
                <c:pt idx="6">
                  <c:v>73188312</c:v>
                </c:pt>
                <c:pt idx="7">
                  <c:v>27724370</c:v>
                </c:pt>
                <c:pt idx="8">
                  <c:v>4511982</c:v>
                </c:pt>
                <c:pt idx="9">
                  <c:v>4901208</c:v>
                </c:pt>
                <c:pt idx="10">
                  <c:v>168367612</c:v>
                </c:pt>
              </c:numCache>
            </c:numRef>
          </c:val>
        </c:ser>
        <c:ser>
          <c:idx val="2"/>
          <c:order val="2"/>
          <c:tx>
            <c:strRef>
              <c:f>歷年資本支出分析表!$G$3</c:f>
              <c:strCache>
                <c:ptCount val="1"/>
                <c:pt idx="0">
                  <c:v>公共建設及設施D</c:v>
                </c:pt>
              </c:strCache>
            </c:strRef>
          </c:tx>
          <c:invertIfNegative val="0"/>
          <c:cat>
            <c:strRef>
              <c:f>歷年資本支出分析表!$A$4:$A$14</c:f>
              <c:strCache>
                <c:ptCount val="11"/>
                <c:pt idx="0">
                  <c:v>96年度</c:v>
                </c:pt>
                <c:pt idx="1">
                  <c:v>97年度</c:v>
                </c:pt>
                <c:pt idx="2">
                  <c:v>98年度</c:v>
                </c:pt>
                <c:pt idx="3">
                  <c:v>99年度</c:v>
                </c:pt>
                <c:pt idx="4">
                  <c:v>100年度</c:v>
                </c:pt>
                <c:pt idx="5">
                  <c:v>101年度</c:v>
                </c:pt>
                <c:pt idx="6">
                  <c:v>102年度</c:v>
                </c:pt>
                <c:pt idx="7">
                  <c:v>103年度</c:v>
                </c:pt>
                <c:pt idx="8">
                  <c:v>104年度</c:v>
                </c:pt>
                <c:pt idx="9">
                  <c:v>105年度</c:v>
                </c:pt>
                <c:pt idx="10">
                  <c:v>106年度</c:v>
                </c:pt>
              </c:strCache>
            </c:strRef>
          </c:cat>
          <c:val>
            <c:numRef>
              <c:f>歷年資本支出分析表!$G$4:$G$14</c:f>
              <c:numCache>
                <c:formatCode>_-* #,##0_-;\-* #,##0_-;_-* "-"??_-;_-@_-</c:formatCode>
                <c:ptCount val="11"/>
                <c:pt idx="0">
                  <c:v>97751085</c:v>
                </c:pt>
                <c:pt idx="1">
                  <c:v>248278653</c:v>
                </c:pt>
                <c:pt idx="2">
                  <c:v>108975542</c:v>
                </c:pt>
                <c:pt idx="3">
                  <c:v>81283181</c:v>
                </c:pt>
                <c:pt idx="4">
                  <c:v>95158124</c:v>
                </c:pt>
                <c:pt idx="5">
                  <c:v>150984196</c:v>
                </c:pt>
                <c:pt idx="6">
                  <c:v>95757544</c:v>
                </c:pt>
                <c:pt idx="7">
                  <c:v>159829328</c:v>
                </c:pt>
                <c:pt idx="8">
                  <c:v>70007430</c:v>
                </c:pt>
                <c:pt idx="9">
                  <c:v>74340050</c:v>
                </c:pt>
                <c:pt idx="10">
                  <c:v>91187410</c:v>
                </c:pt>
              </c:numCache>
            </c:numRef>
          </c:val>
        </c:ser>
        <c:ser>
          <c:idx val="3"/>
          <c:order val="3"/>
          <c:tx>
            <c:strRef>
              <c:f>歷年資本支出分析表!$I$3</c:f>
              <c:strCache>
                <c:ptCount val="1"/>
                <c:pt idx="0">
                  <c:v>機械設備E</c:v>
                </c:pt>
              </c:strCache>
            </c:strRef>
          </c:tx>
          <c:invertIfNegative val="0"/>
          <c:cat>
            <c:strRef>
              <c:f>歷年資本支出分析表!$A$4:$A$14</c:f>
              <c:strCache>
                <c:ptCount val="11"/>
                <c:pt idx="0">
                  <c:v>96年度</c:v>
                </c:pt>
                <c:pt idx="1">
                  <c:v>97年度</c:v>
                </c:pt>
                <c:pt idx="2">
                  <c:v>98年度</c:v>
                </c:pt>
                <c:pt idx="3">
                  <c:v>99年度</c:v>
                </c:pt>
                <c:pt idx="4">
                  <c:v>100年度</c:v>
                </c:pt>
                <c:pt idx="5">
                  <c:v>101年度</c:v>
                </c:pt>
                <c:pt idx="6">
                  <c:v>102年度</c:v>
                </c:pt>
                <c:pt idx="7">
                  <c:v>103年度</c:v>
                </c:pt>
                <c:pt idx="8">
                  <c:v>104年度</c:v>
                </c:pt>
                <c:pt idx="9">
                  <c:v>105年度</c:v>
                </c:pt>
                <c:pt idx="10">
                  <c:v>106年度</c:v>
                </c:pt>
              </c:strCache>
            </c:strRef>
          </c:cat>
          <c:val>
            <c:numRef>
              <c:f>歷年資本支出分析表!$I$4:$I$14</c:f>
              <c:numCache>
                <c:formatCode>_-* #,##0_-;\-* #,##0_-;_-* "-"??_-;_-@_-</c:formatCode>
                <c:ptCount val="11"/>
                <c:pt idx="0">
                  <c:v>95000</c:v>
                </c:pt>
                <c:pt idx="1">
                  <c:v>157660</c:v>
                </c:pt>
                <c:pt idx="2">
                  <c:v>2071868</c:v>
                </c:pt>
                <c:pt idx="3">
                  <c:v>35004</c:v>
                </c:pt>
                <c:pt idx="4">
                  <c:v>8626300</c:v>
                </c:pt>
                <c:pt idx="5">
                  <c:v>1967100</c:v>
                </c:pt>
                <c:pt idx="6">
                  <c:v>94770</c:v>
                </c:pt>
                <c:pt idx="7">
                  <c:v>65480</c:v>
                </c:pt>
                <c:pt idx="8">
                  <c:v>153564</c:v>
                </c:pt>
                <c:pt idx="9">
                  <c:v>113700</c:v>
                </c:pt>
                <c:pt idx="10">
                  <c:v>200401</c:v>
                </c:pt>
              </c:numCache>
            </c:numRef>
          </c:val>
        </c:ser>
        <c:ser>
          <c:idx val="4"/>
          <c:order val="4"/>
          <c:tx>
            <c:strRef>
              <c:f>歷年資本支出分析表!$K$3</c:f>
              <c:strCache>
                <c:ptCount val="1"/>
                <c:pt idx="0">
                  <c:v>運輸設備F</c:v>
                </c:pt>
              </c:strCache>
            </c:strRef>
          </c:tx>
          <c:invertIfNegative val="0"/>
          <c:cat>
            <c:strRef>
              <c:f>歷年資本支出分析表!$A$4:$A$14</c:f>
              <c:strCache>
                <c:ptCount val="11"/>
                <c:pt idx="0">
                  <c:v>96年度</c:v>
                </c:pt>
                <c:pt idx="1">
                  <c:v>97年度</c:v>
                </c:pt>
                <c:pt idx="2">
                  <c:v>98年度</c:v>
                </c:pt>
                <c:pt idx="3">
                  <c:v>99年度</c:v>
                </c:pt>
                <c:pt idx="4">
                  <c:v>100年度</c:v>
                </c:pt>
                <c:pt idx="5">
                  <c:v>101年度</c:v>
                </c:pt>
                <c:pt idx="6">
                  <c:v>102年度</c:v>
                </c:pt>
                <c:pt idx="7">
                  <c:v>103年度</c:v>
                </c:pt>
                <c:pt idx="8">
                  <c:v>104年度</c:v>
                </c:pt>
                <c:pt idx="9">
                  <c:v>105年度</c:v>
                </c:pt>
                <c:pt idx="10">
                  <c:v>106年度</c:v>
                </c:pt>
              </c:strCache>
            </c:strRef>
          </c:cat>
          <c:val>
            <c:numRef>
              <c:f>歷年資本支出分析表!$K$4:$K$14</c:f>
              <c:numCache>
                <c:formatCode>_-* #,##0_-;\-* #,##0_-;_-* "-"??_-;_-@_-</c:formatCode>
                <c:ptCount val="11"/>
                <c:pt idx="0">
                  <c:v>18347800</c:v>
                </c:pt>
                <c:pt idx="1">
                  <c:v>719594</c:v>
                </c:pt>
                <c:pt idx="2">
                  <c:v>5242439</c:v>
                </c:pt>
                <c:pt idx="3">
                  <c:v>4124737</c:v>
                </c:pt>
                <c:pt idx="4">
                  <c:v>1726618</c:v>
                </c:pt>
                <c:pt idx="5">
                  <c:v>0</c:v>
                </c:pt>
                <c:pt idx="6">
                  <c:v>8845483</c:v>
                </c:pt>
                <c:pt idx="7">
                  <c:v>472481</c:v>
                </c:pt>
                <c:pt idx="8">
                  <c:v>2938922</c:v>
                </c:pt>
                <c:pt idx="9">
                  <c:v>5249236</c:v>
                </c:pt>
                <c:pt idx="10">
                  <c:v>2800842</c:v>
                </c:pt>
              </c:numCache>
            </c:numRef>
          </c:val>
        </c:ser>
        <c:ser>
          <c:idx val="5"/>
          <c:order val="5"/>
          <c:tx>
            <c:strRef>
              <c:f>歷年資本支出分析表!$M$3</c:f>
              <c:strCache>
                <c:ptCount val="1"/>
                <c:pt idx="0">
                  <c:v>資訊軟硬體設備G</c:v>
                </c:pt>
              </c:strCache>
            </c:strRef>
          </c:tx>
          <c:invertIfNegative val="0"/>
          <c:cat>
            <c:strRef>
              <c:f>歷年資本支出分析表!$A$4:$A$14</c:f>
              <c:strCache>
                <c:ptCount val="11"/>
                <c:pt idx="0">
                  <c:v>96年度</c:v>
                </c:pt>
                <c:pt idx="1">
                  <c:v>97年度</c:v>
                </c:pt>
                <c:pt idx="2">
                  <c:v>98年度</c:v>
                </c:pt>
                <c:pt idx="3">
                  <c:v>99年度</c:v>
                </c:pt>
                <c:pt idx="4">
                  <c:v>100年度</c:v>
                </c:pt>
                <c:pt idx="5">
                  <c:v>101年度</c:v>
                </c:pt>
                <c:pt idx="6">
                  <c:v>102年度</c:v>
                </c:pt>
                <c:pt idx="7">
                  <c:v>103年度</c:v>
                </c:pt>
                <c:pt idx="8">
                  <c:v>104年度</c:v>
                </c:pt>
                <c:pt idx="9">
                  <c:v>105年度</c:v>
                </c:pt>
                <c:pt idx="10">
                  <c:v>106年度</c:v>
                </c:pt>
              </c:strCache>
            </c:strRef>
          </c:cat>
          <c:val>
            <c:numRef>
              <c:f>歷年資本支出分析表!$M$4:$M$14</c:f>
              <c:numCache>
                <c:formatCode>_-* #,##0_-;\-* #,##0_-;_-* "-"??_-;_-@_-</c:formatCode>
                <c:ptCount val="11"/>
                <c:pt idx="0">
                  <c:v>202450</c:v>
                </c:pt>
                <c:pt idx="1">
                  <c:v>207675</c:v>
                </c:pt>
                <c:pt idx="2">
                  <c:v>132000</c:v>
                </c:pt>
                <c:pt idx="3">
                  <c:v>196314</c:v>
                </c:pt>
                <c:pt idx="4">
                  <c:v>670945</c:v>
                </c:pt>
                <c:pt idx="5">
                  <c:v>1672620</c:v>
                </c:pt>
                <c:pt idx="6">
                  <c:v>505724</c:v>
                </c:pt>
                <c:pt idx="7">
                  <c:v>777011</c:v>
                </c:pt>
                <c:pt idx="8">
                  <c:v>469568</c:v>
                </c:pt>
                <c:pt idx="9">
                  <c:v>1675050</c:v>
                </c:pt>
                <c:pt idx="10">
                  <c:v>1274054</c:v>
                </c:pt>
              </c:numCache>
            </c:numRef>
          </c:val>
        </c:ser>
        <c:ser>
          <c:idx val="6"/>
          <c:order val="6"/>
          <c:tx>
            <c:strRef>
              <c:f>歷年資本支出分析表!$O$3</c:f>
              <c:strCache>
                <c:ptCount val="1"/>
                <c:pt idx="0">
                  <c:v>雜項設備H</c:v>
                </c:pt>
              </c:strCache>
            </c:strRef>
          </c:tx>
          <c:invertIfNegative val="0"/>
          <c:cat>
            <c:strRef>
              <c:f>歷年資本支出分析表!$A$4:$A$14</c:f>
              <c:strCache>
                <c:ptCount val="11"/>
                <c:pt idx="0">
                  <c:v>96年度</c:v>
                </c:pt>
                <c:pt idx="1">
                  <c:v>97年度</c:v>
                </c:pt>
                <c:pt idx="2">
                  <c:v>98年度</c:v>
                </c:pt>
                <c:pt idx="3">
                  <c:v>99年度</c:v>
                </c:pt>
                <c:pt idx="4">
                  <c:v>100年度</c:v>
                </c:pt>
                <c:pt idx="5">
                  <c:v>101年度</c:v>
                </c:pt>
                <c:pt idx="6">
                  <c:v>102年度</c:v>
                </c:pt>
                <c:pt idx="7">
                  <c:v>103年度</c:v>
                </c:pt>
                <c:pt idx="8">
                  <c:v>104年度</c:v>
                </c:pt>
                <c:pt idx="9">
                  <c:v>105年度</c:v>
                </c:pt>
                <c:pt idx="10">
                  <c:v>106年度</c:v>
                </c:pt>
              </c:strCache>
            </c:strRef>
          </c:cat>
          <c:val>
            <c:numRef>
              <c:f>歷年資本支出分析表!$O$4:$O$14</c:f>
              <c:numCache>
                <c:formatCode>_-* #,##0_-;\-* #,##0_-;_-* "-"??_-;_-@_-</c:formatCode>
                <c:ptCount val="11"/>
                <c:pt idx="0">
                  <c:v>1758752</c:v>
                </c:pt>
                <c:pt idx="1">
                  <c:v>996445</c:v>
                </c:pt>
                <c:pt idx="2">
                  <c:v>1274695</c:v>
                </c:pt>
                <c:pt idx="3">
                  <c:v>4027907</c:v>
                </c:pt>
                <c:pt idx="4">
                  <c:v>5590204</c:v>
                </c:pt>
                <c:pt idx="5">
                  <c:v>3881099</c:v>
                </c:pt>
                <c:pt idx="6">
                  <c:v>3964672</c:v>
                </c:pt>
                <c:pt idx="7">
                  <c:v>5564695</c:v>
                </c:pt>
                <c:pt idx="8">
                  <c:v>1869035</c:v>
                </c:pt>
                <c:pt idx="9">
                  <c:v>3449568</c:v>
                </c:pt>
                <c:pt idx="10">
                  <c:v>2969122</c:v>
                </c:pt>
              </c:numCache>
            </c:numRef>
          </c:val>
        </c:ser>
        <c:ser>
          <c:idx val="7"/>
          <c:order val="7"/>
          <c:tx>
            <c:strRef>
              <c:f>歷年資本支出分析表!$Q$3</c:f>
              <c:strCache>
                <c:ptCount val="1"/>
                <c:pt idx="0">
                  <c:v>權利I</c:v>
                </c:pt>
              </c:strCache>
            </c:strRef>
          </c:tx>
          <c:invertIfNegative val="0"/>
          <c:cat>
            <c:strRef>
              <c:f>歷年資本支出分析表!$A$4:$A$14</c:f>
              <c:strCache>
                <c:ptCount val="11"/>
                <c:pt idx="0">
                  <c:v>96年度</c:v>
                </c:pt>
                <c:pt idx="1">
                  <c:v>97年度</c:v>
                </c:pt>
                <c:pt idx="2">
                  <c:v>98年度</c:v>
                </c:pt>
                <c:pt idx="3">
                  <c:v>99年度</c:v>
                </c:pt>
                <c:pt idx="4">
                  <c:v>100年度</c:v>
                </c:pt>
                <c:pt idx="5">
                  <c:v>101年度</c:v>
                </c:pt>
                <c:pt idx="6">
                  <c:v>102年度</c:v>
                </c:pt>
                <c:pt idx="7">
                  <c:v>103年度</c:v>
                </c:pt>
                <c:pt idx="8">
                  <c:v>104年度</c:v>
                </c:pt>
                <c:pt idx="9">
                  <c:v>105年度</c:v>
                </c:pt>
                <c:pt idx="10">
                  <c:v>106年度</c:v>
                </c:pt>
              </c:strCache>
            </c:strRef>
          </c:cat>
          <c:val>
            <c:numRef>
              <c:f>歷年資本支出分析表!$Q$4:$Q$14</c:f>
              <c:numCache>
                <c:formatCode>_-* #,##0_-;\-* #,##0_-;_-* "-"??_-;_-@_-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8"/>
          <c:order val="8"/>
          <c:tx>
            <c:strRef>
              <c:f>歷年資本支出分析表!$S$3</c:f>
              <c:strCache>
                <c:ptCount val="1"/>
                <c:pt idx="0">
                  <c:v>投資J</c:v>
                </c:pt>
              </c:strCache>
            </c:strRef>
          </c:tx>
          <c:invertIfNegative val="0"/>
          <c:cat>
            <c:strRef>
              <c:f>歷年資本支出分析表!$A$4:$A$14</c:f>
              <c:strCache>
                <c:ptCount val="11"/>
                <c:pt idx="0">
                  <c:v>96年度</c:v>
                </c:pt>
                <c:pt idx="1">
                  <c:v>97年度</c:v>
                </c:pt>
                <c:pt idx="2">
                  <c:v>98年度</c:v>
                </c:pt>
                <c:pt idx="3">
                  <c:v>99年度</c:v>
                </c:pt>
                <c:pt idx="4">
                  <c:v>100年度</c:v>
                </c:pt>
                <c:pt idx="5">
                  <c:v>101年度</c:v>
                </c:pt>
                <c:pt idx="6">
                  <c:v>102年度</c:v>
                </c:pt>
                <c:pt idx="7">
                  <c:v>103年度</c:v>
                </c:pt>
                <c:pt idx="8">
                  <c:v>104年度</c:v>
                </c:pt>
                <c:pt idx="9">
                  <c:v>105年度</c:v>
                </c:pt>
                <c:pt idx="10">
                  <c:v>106年度</c:v>
                </c:pt>
              </c:strCache>
            </c:strRef>
          </c:cat>
          <c:val>
            <c:numRef>
              <c:f>歷年資本支出分析表!$S$4:$S$14</c:f>
              <c:numCache>
                <c:formatCode>_-* #,##0_-;\-* #,##0_-;_-* "-"??_-;_-@_-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60000000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145000000</c:v>
                </c:pt>
              </c:numCache>
            </c:numRef>
          </c:val>
        </c:ser>
        <c:ser>
          <c:idx val="9"/>
          <c:order val="9"/>
          <c:tx>
            <c:strRef>
              <c:f>歷年資本支出分析表!$U$3</c:f>
              <c:strCache>
                <c:ptCount val="1"/>
                <c:pt idx="0">
                  <c:v>其他資本支出K</c:v>
                </c:pt>
              </c:strCache>
            </c:strRef>
          </c:tx>
          <c:invertIfNegative val="0"/>
          <c:cat>
            <c:strRef>
              <c:f>歷年資本支出分析表!$A$4:$A$14</c:f>
              <c:strCache>
                <c:ptCount val="11"/>
                <c:pt idx="0">
                  <c:v>96年度</c:v>
                </c:pt>
                <c:pt idx="1">
                  <c:v>97年度</c:v>
                </c:pt>
                <c:pt idx="2">
                  <c:v>98年度</c:v>
                </c:pt>
                <c:pt idx="3">
                  <c:v>99年度</c:v>
                </c:pt>
                <c:pt idx="4">
                  <c:v>100年度</c:v>
                </c:pt>
                <c:pt idx="5">
                  <c:v>101年度</c:v>
                </c:pt>
                <c:pt idx="6">
                  <c:v>102年度</c:v>
                </c:pt>
                <c:pt idx="7">
                  <c:v>103年度</c:v>
                </c:pt>
                <c:pt idx="8">
                  <c:v>104年度</c:v>
                </c:pt>
                <c:pt idx="9">
                  <c:v>105年度</c:v>
                </c:pt>
                <c:pt idx="10">
                  <c:v>106年度</c:v>
                </c:pt>
              </c:strCache>
            </c:strRef>
          </c:cat>
          <c:val>
            <c:numRef>
              <c:f>歷年資本支出分析表!$U$4:$U$14</c:f>
              <c:numCache>
                <c:formatCode>_-* #,##0_-;\-* #,##0_-;_-* "-"??_-;_-@_-</c:formatCode>
                <c:ptCount val="11"/>
                <c:pt idx="0">
                  <c:v>8490418</c:v>
                </c:pt>
                <c:pt idx="1">
                  <c:v>6025560</c:v>
                </c:pt>
                <c:pt idx="2">
                  <c:v>7423828</c:v>
                </c:pt>
                <c:pt idx="3">
                  <c:v>5207960</c:v>
                </c:pt>
                <c:pt idx="4">
                  <c:v>9351776</c:v>
                </c:pt>
                <c:pt idx="5">
                  <c:v>5910718</c:v>
                </c:pt>
                <c:pt idx="6">
                  <c:v>12134098</c:v>
                </c:pt>
                <c:pt idx="7">
                  <c:v>12341194</c:v>
                </c:pt>
                <c:pt idx="8">
                  <c:v>11371495</c:v>
                </c:pt>
                <c:pt idx="9">
                  <c:v>17185713</c:v>
                </c:pt>
                <c:pt idx="10">
                  <c:v>907620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001728"/>
        <c:axId val="123164864"/>
      </c:barChart>
      <c:catAx>
        <c:axId val="125001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23164864"/>
        <c:crosses val="autoZero"/>
        <c:auto val="1"/>
        <c:lblAlgn val="ctr"/>
        <c:lblOffset val="100"/>
        <c:noMultiLvlLbl val="0"/>
      </c:catAx>
      <c:valAx>
        <c:axId val="12316486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125001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55118110236220474" l="0.70866141732283472" r="0.70866141732283472" t="0.55118110236220474" header="0.31496062992125984" footer="0.31496062992125984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歷年獎補助及捐助經費分析表!$C$3</c:f>
              <c:strCache>
                <c:ptCount val="1"/>
                <c:pt idx="0">
                  <c:v>政府機關間之補助</c:v>
                </c:pt>
              </c:strCache>
            </c:strRef>
          </c:tx>
          <c:invertIfNegative val="0"/>
          <c:cat>
            <c:strRef>
              <c:f>歷年獎補助及捐助經費分析表!$A$4:$A$14</c:f>
              <c:strCache>
                <c:ptCount val="11"/>
                <c:pt idx="0">
                  <c:v>民國96年度</c:v>
                </c:pt>
                <c:pt idx="1">
                  <c:v>民國97年度</c:v>
                </c:pt>
                <c:pt idx="2">
                  <c:v>民國98年度</c:v>
                </c:pt>
                <c:pt idx="3">
                  <c:v>民國99年度</c:v>
                </c:pt>
                <c:pt idx="4">
                  <c:v>民國100年度</c:v>
                </c:pt>
                <c:pt idx="5">
                  <c:v>民國101年度</c:v>
                </c:pt>
                <c:pt idx="6">
                  <c:v>民國102年度</c:v>
                </c:pt>
                <c:pt idx="7">
                  <c:v>民國103年度</c:v>
                </c:pt>
                <c:pt idx="8">
                  <c:v>民國104年度</c:v>
                </c:pt>
                <c:pt idx="9">
                  <c:v>民國105年度</c:v>
                </c:pt>
                <c:pt idx="10">
                  <c:v>民國106年度</c:v>
                </c:pt>
              </c:strCache>
            </c:strRef>
          </c:cat>
          <c:val>
            <c:numRef>
              <c:f>歷年獎補助及捐助經費分析表!$C$4:$C$14</c:f>
              <c:numCache>
                <c:formatCode>_-* #,##0_-;\-* #,##0_-;_-* "-"??_-;_-@_-</c:formatCode>
                <c:ptCount val="11"/>
                <c:pt idx="0">
                  <c:v>6420092</c:v>
                </c:pt>
                <c:pt idx="1">
                  <c:v>5349518</c:v>
                </c:pt>
                <c:pt idx="2">
                  <c:v>2680270</c:v>
                </c:pt>
                <c:pt idx="3">
                  <c:v>2407703</c:v>
                </c:pt>
                <c:pt idx="4">
                  <c:v>2788843</c:v>
                </c:pt>
                <c:pt idx="5">
                  <c:v>2819913</c:v>
                </c:pt>
                <c:pt idx="6">
                  <c:v>3824534</c:v>
                </c:pt>
                <c:pt idx="7">
                  <c:v>3345759</c:v>
                </c:pt>
                <c:pt idx="8">
                  <c:v>3275070</c:v>
                </c:pt>
                <c:pt idx="9">
                  <c:v>3381828</c:v>
                </c:pt>
                <c:pt idx="10">
                  <c:v>2989823</c:v>
                </c:pt>
              </c:numCache>
            </c:numRef>
          </c:val>
        </c:ser>
        <c:ser>
          <c:idx val="1"/>
          <c:order val="1"/>
          <c:tx>
            <c:strRef>
              <c:f>歷年獎補助及捐助經費分析表!$E$3</c:f>
              <c:strCache>
                <c:ptCount val="1"/>
                <c:pt idx="0">
                  <c:v>對國內團體之捐助</c:v>
                </c:pt>
              </c:strCache>
            </c:strRef>
          </c:tx>
          <c:invertIfNegative val="0"/>
          <c:cat>
            <c:strRef>
              <c:f>歷年獎補助及捐助經費分析表!$A$4:$A$14</c:f>
              <c:strCache>
                <c:ptCount val="11"/>
                <c:pt idx="0">
                  <c:v>民國96年度</c:v>
                </c:pt>
                <c:pt idx="1">
                  <c:v>民國97年度</c:v>
                </c:pt>
                <c:pt idx="2">
                  <c:v>民國98年度</c:v>
                </c:pt>
                <c:pt idx="3">
                  <c:v>民國99年度</c:v>
                </c:pt>
                <c:pt idx="4">
                  <c:v>民國100年度</c:v>
                </c:pt>
                <c:pt idx="5">
                  <c:v>民國101年度</c:v>
                </c:pt>
                <c:pt idx="6">
                  <c:v>民國102年度</c:v>
                </c:pt>
                <c:pt idx="7">
                  <c:v>民國103年度</c:v>
                </c:pt>
                <c:pt idx="8">
                  <c:v>民國104年度</c:v>
                </c:pt>
                <c:pt idx="9">
                  <c:v>民國105年度</c:v>
                </c:pt>
                <c:pt idx="10">
                  <c:v>民國106年度</c:v>
                </c:pt>
              </c:strCache>
            </c:strRef>
          </c:cat>
          <c:val>
            <c:numRef>
              <c:f>歷年獎補助及捐助經費分析表!$E$4:$E$14</c:f>
              <c:numCache>
                <c:formatCode>_-* #,##0_-;\-* #,##0_-;_-* "-"??_-;_-@_-</c:formatCode>
                <c:ptCount val="11"/>
                <c:pt idx="0">
                  <c:v>19576489</c:v>
                </c:pt>
                <c:pt idx="1">
                  <c:v>12391600</c:v>
                </c:pt>
                <c:pt idx="2">
                  <c:v>14918911</c:v>
                </c:pt>
                <c:pt idx="3">
                  <c:v>14409652</c:v>
                </c:pt>
                <c:pt idx="4">
                  <c:v>16593176</c:v>
                </c:pt>
                <c:pt idx="5">
                  <c:v>18616370</c:v>
                </c:pt>
                <c:pt idx="6">
                  <c:v>21858094</c:v>
                </c:pt>
                <c:pt idx="7">
                  <c:v>21677599</c:v>
                </c:pt>
                <c:pt idx="8">
                  <c:v>18946297</c:v>
                </c:pt>
                <c:pt idx="9">
                  <c:v>17471384</c:v>
                </c:pt>
                <c:pt idx="10">
                  <c:v>20163486</c:v>
                </c:pt>
              </c:numCache>
            </c:numRef>
          </c:val>
        </c:ser>
        <c:ser>
          <c:idx val="2"/>
          <c:order val="2"/>
          <c:tx>
            <c:strRef>
              <c:f>歷年獎補助及捐助經費分析表!$G$3</c:f>
              <c:strCache>
                <c:ptCount val="1"/>
                <c:pt idx="0">
                  <c:v>社會福利津貼及濟助</c:v>
                </c:pt>
              </c:strCache>
            </c:strRef>
          </c:tx>
          <c:invertIfNegative val="0"/>
          <c:cat>
            <c:strRef>
              <c:f>歷年獎補助及捐助經費分析表!$A$4:$A$14</c:f>
              <c:strCache>
                <c:ptCount val="11"/>
                <c:pt idx="0">
                  <c:v>民國96年度</c:v>
                </c:pt>
                <c:pt idx="1">
                  <c:v>民國97年度</c:v>
                </c:pt>
                <c:pt idx="2">
                  <c:v>民國98年度</c:v>
                </c:pt>
                <c:pt idx="3">
                  <c:v>民國99年度</c:v>
                </c:pt>
                <c:pt idx="4">
                  <c:v>民國100年度</c:v>
                </c:pt>
                <c:pt idx="5">
                  <c:v>民國101年度</c:v>
                </c:pt>
                <c:pt idx="6">
                  <c:v>民國102年度</c:v>
                </c:pt>
                <c:pt idx="7">
                  <c:v>民國103年度</c:v>
                </c:pt>
                <c:pt idx="8">
                  <c:v>民國104年度</c:v>
                </c:pt>
                <c:pt idx="9">
                  <c:v>民國105年度</c:v>
                </c:pt>
                <c:pt idx="10">
                  <c:v>民國106年度</c:v>
                </c:pt>
              </c:strCache>
            </c:strRef>
          </c:cat>
          <c:val>
            <c:numRef>
              <c:f>歷年獎補助及捐助經費分析表!$G$4:$G$14</c:f>
              <c:numCache>
                <c:formatCode>_-* #,##0_-;\-* #,##0_-;_-* "-"??_-;_-@_-</c:formatCode>
                <c:ptCount val="11"/>
                <c:pt idx="0">
                  <c:v>1263592</c:v>
                </c:pt>
                <c:pt idx="1">
                  <c:v>1049000</c:v>
                </c:pt>
                <c:pt idx="2">
                  <c:v>1569000</c:v>
                </c:pt>
                <c:pt idx="3">
                  <c:v>1549000</c:v>
                </c:pt>
                <c:pt idx="4">
                  <c:v>8680612</c:v>
                </c:pt>
                <c:pt idx="5">
                  <c:v>2145901</c:v>
                </c:pt>
                <c:pt idx="6">
                  <c:v>1904133</c:v>
                </c:pt>
                <c:pt idx="7">
                  <c:v>1781000</c:v>
                </c:pt>
                <c:pt idx="8">
                  <c:v>1476000</c:v>
                </c:pt>
                <c:pt idx="9">
                  <c:v>1300000</c:v>
                </c:pt>
                <c:pt idx="10">
                  <c:v>1648000</c:v>
                </c:pt>
              </c:numCache>
            </c:numRef>
          </c:val>
        </c:ser>
        <c:ser>
          <c:idx val="3"/>
          <c:order val="3"/>
          <c:tx>
            <c:strRef>
              <c:f>歷年獎補助及捐助經費分析表!$I$3</c:f>
              <c:strCache>
                <c:ptCount val="1"/>
                <c:pt idx="0">
                  <c:v>獎勵及慰問</c:v>
                </c:pt>
              </c:strCache>
            </c:strRef>
          </c:tx>
          <c:invertIfNegative val="0"/>
          <c:cat>
            <c:strRef>
              <c:f>歷年獎補助及捐助經費分析表!$A$4:$A$14</c:f>
              <c:strCache>
                <c:ptCount val="11"/>
                <c:pt idx="0">
                  <c:v>民國96年度</c:v>
                </c:pt>
                <c:pt idx="1">
                  <c:v>民國97年度</c:v>
                </c:pt>
                <c:pt idx="2">
                  <c:v>民國98年度</c:v>
                </c:pt>
                <c:pt idx="3">
                  <c:v>民國99年度</c:v>
                </c:pt>
                <c:pt idx="4">
                  <c:v>民國100年度</c:v>
                </c:pt>
                <c:pt idx="5">
                  <c:v>民國101年度</c:v>
                </c:pt>
                <c:pt idx="6">
                  <c:v>民國102年度</c:v>
                </c:pt>
                <c:pt idx="7">
                  <c:v>民國103年度</c:v>
                </c:pt>
                <c:pt idx="8">
                  <c:v>民國104年度</c:v>
                </c:pt>
                <c:pt idx="9">
                  <c:v>民國105年度</c:v>
                </c:pt>
                <c:pt idx="10">
                  <c:v>民國106年度</c:v>
                </c:pt>
              </c:strCache>
            </c:strRef>
          </c:cat>
          <c:val>
            <c:numRef>
              <c:f>歷年獎補助及捐助經費分析表!$I$4:$I$14</c:f>
              <c:numCache>
                <c:formatCode>_-* #,##0_-;\-* #,##0_-;_-* "-"??_-;_-@_-</c:formatCode>
                <c:ptCount val="11"/>
                <c:pt idx="0">
                  <c:v>546000</c:v>
                </c:pt>
                <c:pt idx="1">
                  <c:v>797980</c:v>
                </c:pt>
                <c:pt idx="2">
                  <c:v>937459</c:v>
                </c:pt>
                <c:pt idx="3">
                  <c:v>890055</c:v>
                </c:pt>
                <c:pt idx="4">
                  <c:v>2499294</c:v>
                </c:pt>
                <c:pt idx="5">
                  <c:v>10511049</c:v>
                </c:pt>
                <c:pt idx="6">
                  <c:v>10914420</c:v>
                </c:pt>
                <c:pt idx="7">
                  <c:v>11246858</c:v>
                </c:pt>
                <c:pt idx="8">
                  <c:v>11364311</c:v>
                </c:pt>
                <c:pt idx="9">
                  <c:v>11877967</c:v>
                </c:pt>
                <c:pt idx="10">
                  <c:v>11830268</c:v>
                </c:pt>
              </c:numCache>
            </c:numRef>
          </c:val>
        </c:ser>
        <c:ser>
          <c:idx val="4"/>
          <c:order val="4"/>
          <c:tx>
            <c:strRef>
              <c:f>歷年獎補助及捐助經費分析表!$K$3</c:f>
              <c:strCache>
                <c:ptCount val="1"/>
                <c:pt idx="0">
                  <c:v>其他(含公教人員退休給付)</c:v>
                </c:pt>
              </c:strCache>
            </c:strRef>
          </c:tx>
          <c:invertIfNegative val="0"/>
          <c:cat>
            <c:strRef>
              <c:f>歷年獎補助及捐助經費分析表!$A$4:$A$14</c:f>
              <c:strCache>
                <c:ptCount val="11"/>
                <c:pt idx="0">
                  <c:v>民國96年度</c:v>
                </c:pt>
                <c:pt idx="1">
                  <c:v>民國97年度</c:v>
                </c:pt>
                <c:pt idx="2">
                  <c:v>民國98年度</c:v>
                </c:pt>
                <c:pt idx="3">
                  <c:v>民國99年度</c:v>
                </c:pt>
                <c:pt idx="4">
                  <c:v>民國100年度</c:v>
                </c:pt>
                <c:pt idx="5">
                  <c:v>民國101年度</c:v>
                </c:pt>
                <c:pt idx="6">
                  <c:v>民國102年度</c:v>
                </c:pt>
                <c:pt idx="7">
                  <c:v>民國103年度</c:v>
                </c:pt>
                <c:pt idx="8">
                  <c:v>民國104年度</c:v>
                </c:pt>
                <c:pt idx="9">
                  <c:v>民國105年度</c:v>
                </c:pt>
                <c:pt idx="10">
                  <c:v>民國106年度</c:v>
                </c:pt>
              </c:strCache>
            </c:strRef>
          </c:cat>
          <c:val>
            <c:numRef>
              <c:f>歷年獎補助及捐助經費分析表!$K$4:$K$14</c:f>
              <c:numCache>
                <c:formatCode>_-* #,##0_-;\-* #,##0_-;_-* "-"??_-;_-@_-</c:formatCode>
                <c:ptCount val="11"/>
                <c:pt idx="0">
                  <c:v>10289852</c:v>
                </c:pt>
                <c:pt idx="1">
                  <c:v>18954882</c:v>
                </c:pt>
                <c:pt idx="2">
                  <c:v>10628446</c:v>
                </c:pt>
                <c:pt idx="3">
                  <c:v>10867090</c:v>
                </c:pt>
                <c:pt idx="4">
                  <c:v>8565418</c:v>
                </c:pt>
                <c:pt idx="5">
                  <c:v>10689330</c:v>
                </c:pt>
                <c:pt idx="6">
                  <c:v>10156897</c:v>
                </c:pt>
                <c:pt idx="7">
                  <c:v>12776975</c:v>
                </c:pt>
                <c:pt idx="8">
                  <c:v>8565962</c:v>
                </c:pt>
                <c:pt idx="9">
                  <c:v>8649018</c:v>
                </c:pt>
                <c:pt idx="10">
                  <c:v>8544568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003776"/>
        <c:axId val="124445248"/>
      </c:barChart>
      <c:catAx>
        <c:axId val="125003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24445248"/>
        <c:crosses val="autoZero"/>
        <c:auto val="1"/>
        <c:lblAlgn val="ctr"/>
        <c:lblOffset val="100"/>
        <c:noMultiLvlLbl val="0"/>
      </c:catAx>
      <c:valAx>
        <c:axId val="124445248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125003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歷年歲入決算數分析!$E$3</c:f>
              <c:strCache>
                <c:ptCount val="1"/>
                <c:pt idx="0">
                  <c:v>規費收入</c:v>
                </c:pt>
              </c:strCache>
            </c:strRef>
          </c:tx>
          <c:marker>
            <c:symbol val="none"/>
          </c:marker>
          <c:cat>
            <c:strRef>
              <c:f>歷年歲入決算數分析!$A$4:$A$14</c:f>
              <c:strCache>
                <c:ptCount val="11"/>
                <c:pt idx="0">
                  <c:v>96年度</c:v>
                </c:pt>
                <c:pt idx="1">
                  <c:v>97年度</c:v>
                </c:pt>
                <c:pt idx="2">
                  <c:v>98年度</c:v>
                </c:pt>
                <c:pt idx="3">
                  <c:v>99年度</c:v>
                </c:pt>
                <c:pt idx="4">
                  <c:v>100年度</c:v>
                </c:pt>
                <c:pt idx="5">
                  <c:v>101年度</c:v>
                </c:pt>
                <c:pt idx="6">
                  <c:v>102年度</c:v>
                </c:pt>
                <c:pt idx="7">
                  <c:v>103年度</c:v>
                </c:pt>
                <c:pt idx="8">
                  <c:v>104年度</c:v>
                </c:pt>
                <c:pt idx="9">
                  <c:v>105年度</c:v>
                </c:pt>
                <c:pt idx="10">
                  <c:v>106年度</c:v>
                </c:pt>
              </c:strCache>
            </c:strRef>
          </c:cat>
          <c:val>
            <c:numRef>
              <c:f>歷年歲入決算數分析!$E$4:$E$14</c:f>
              <c:numCache>
                <c:formatCode>_-* #,##0_-;\-* #,##0_-;_-* "-"??_-;_-@_-</c:formatCode>
                <c:ptCount val="11"/>
                <c:pt idx="0">
                  <c:v>62679950</c:v>
                </c:pt>
                <c:pt idx="1">
                  <c:v>98025702</c:v>
                </c:pt>
                <c:pt idx="2">
                  <c:v>85373882</c:v>
                </c:pt>
                <c:pt idx="3">
                  <c:v>79638597</c:v>
                </c:pt>
                <c:pt idx="4">
                  <c:v>69272438</c:v>
                </c:pt>
                <c:pt idx="5">
                  <c:v>61284920</c:v>
                </c:pt>
                <c:pt idx="6">
                  <c:v>63323009</c:v>
                </c:pt>
                <c:pt idx="7">
                  <c:v>74424206</c:v>
                </c:pt>
                <c:pt idx="8">
                  <c:v>19023523</c:v>
                </c:pt>
                <c:pt idx="9">
                  <c:v>20374276</c:v>
                </c:pt>
                <c:pt idx="10">
                  <c:v>22374958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34176"/>
        <c:axId val="111664448"/>
      </c:lineChart>
      <c:catAx>
        <c:axId val="1204341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1664448"/>
        <c:crosses val="autoZero"/>
        <c:auto val="1"/>
        <c:lblAlgn val="ctr"/>
        <c:lblOffset val="100"/>
        <c:noMultiLvlLbl val="0"/>
      </c:catAx>
      <c:valAx>
        <c:axId val="111664448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1204341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歲入歲出餘絀分析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歲入歲出餘絀分析!$B$2</c:f>
              <c:strCache>
                <c:ptCount val="1"/>
                <c:pt idx="0">
                  <c:v>歲入決算數</c:v>
                </c:pt>
              </c:strCache>
            </c:strRef>
          </c:tx>
          <c:cat>
            <c:strRef>
              <c:f>歲入歲出餘絀分析!$A$3:$A$19</c:f>
              <c:strCache>
                <c:ptCount val="17"/>
                <c:pt idx="0">
                  <c:v>90年度</c:v>
                </c:pt>
                <c:pt idx="1">
                  <c:v>91年度</c:v>
                </c:pt>
                <c:pt idx="2">
                  <c:v>92年度</c:v>
                </c:pt>
                <c:pt idx="3">
                  <c:v>93年度</c:v>
                </c:pt>
                <c:pt idx="4">
                  <c:v>94年度</c:v>
                </c:pt>
                <c:pt idx="5">
                  <c:v>95年度</c:v>
                </c:pt>
                <c:pt idx="6">
                  <c:v>96年度</c:v>
                </c:pt>
                <c:pt idx="7">
                  <c:v>97年度</c:v>
                </c:pt>
                <c:pt idx="8">
                  <c:v>98年度</c:v>
                </c:pt>
                <c:pt idx="9">
                  <c:v>99年度</c:v>
                </c:pt>
                <c:pt idx="10">
                  <c:v>100年度</c:v>
                </c:pt>
                <c:pt idx="11">
                  <c:v>101年度</c:v>
                </c:pt>
                <c:pt idx="12">
                  <c:v>102年度</c:v>
                </c:pt>
                <c:pt idx="13">
                  <c:v>103年度</c:v>
                </c:pt>
                <c:pt idx="14">
                  <c:v>104年度</c:v>
                </c:pt>
                <c:pt idx="15">
                  <c:v>105年度</c:v>
                </c:pt>
                <c:pt idx="16">
                  <c:v>106年度</c:v>
                </c:pt>
              </c:strCache>
            </c:strRef>
          </c:cat>
          <c:val>
            <c:numRef>
              <c:f>歲入歲出餘絀分析!$B$3:$B$19</c:f>
              <c:numCache>
                <c:formatCode>_-* #,##0_-;\-* #,##0_-;_-* "-"??_-;_-@_-</c:formatCode>
                <c:ptCount val="17"/>
                <c:pt idx="0">
                  <c:v>363192296</c:v>
                </c:pt>
                <c:pt idx="1">
                  <c:v>504059824</c:v>
                </c:pt>
                <c:pt idx="2">
                  <c:v>536168939</c:v>
                </c:pt>
                <c:pt idx="3">
                  <c:v>680994945</c:v>
                </c:pt>
                <c:pt idx="4">
                  <c:v>422804857</c:v>
                </c:pt>
                <c:pt idx="5">
                  <c:v>360379423</c:v>
                </c:pt>
                <c:pt idx="6">
                  <c:v>469885754</c:v>
                </c:pt>
                <c:pt idx="7">
                  <c:v>576815709</c:v>
                </c:pt>
                <c:pt idx="8">
                  <c:v>534607853</c:v>
                </c:pt>
                <c:pt idx="9">
                  <c:v>471389063</c:v>
                </c:pt>
                <c:pt idx="10">
                  <c:v>528619937</c:v>
                </c:pt>
                <c:pt idx="11">
                  <c:v>570322399</c:v>
                </c:pt>
                <c:pt idx="12">
                  <c:v>658979288</c:v>
                </c:pt>
                <c:pt idx="13">
                  <c:v>626411286</c:v>
                </c:pt>
                <c:pt idx="14">
                  <c:v>626535516</c:v>
                </c:pt>
                <c:pt idx="15">
                  <c:v>536618243</c:v>
                </c:pt>
                <c:pt idx="16">
                  <c:v>771161612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歲入歲出餘絀分析!$C$2</c:f>
              <c:strCache>
                <c:ptCount val="1"/>
                <c:pt idx="0">
                  <c:v>歲出決算數</c:v>
                </c:pt>
              </c:strCache>
            </c:strRef>
          </c:tx>
          <c:cat>
            <c:strRef>
              <c:f>歲入歲出餘絀分析!$A$3:$A$19</c:f>
              <c:strCache>
                <c:ptCount val="17"/>
                <c:pt idx="0">
                  <c:v>90年度</c:v>
                </c:pt>
                <c:pt idx="1">
                  <c:v>91年度</c:v>
                </c:pt>
                <c:pt idx="2">
                  <c:v>92年度</c:v>
                </c:pt>
                <c:pt idx="3">
                  <c:v>93年度</c:v>
                </c:pt>
                <c:pt idx="4">
                  <c:v>94年度</c:v>
                </c:pt>
                <c:pt idx="5">
                  <c:v>95年度</c:v>
                </c:pt>
                <c:pt idx="6">
                  <c:v>96年度</c:v>
                </c:pt>
                <c:pt idx="7">
                  <c:v>97年度</c:v>
                </c:pt>
                <c:pt idx="8">
                  <c:v>98年度</c:v>
                </c:pt>
                <c:pt idx="9">
                  <c:v>99年度</c:v>
                </c:pt>
                <c:pt idx="10">
                  <c:v>100年度</c:v>
                </c:pt>
                <c:pt idx="11">
                  <c:v>101年度</c:v>
                </c:pt>
                <c:pt idx="12">
                  <c:v>102年度</c:v>
                </c:pt>
                <c:pt idx="13">
                  <c:v>103年度</c:v>
                </c:pt>
                <c:pt idx="14">
                  <c:v>104年度</c:v>
                </c:pt>
                <c:pt idx="15">
                  <c:v>105年度</c:v>
                </c:pt>
                <c:pt idx="16">
                  <c:v>106年度</c:v>
                </c:pt>
              </c:strCache>
            </c:strRef>
          </c:cat>
          <c:val>
            <c:numRef>
              <c:f>歲入歲出餘絀分析!$C$3:$C$19</c:f>
              <c:numCache>
                <c:formatCode>_-* #,##0_-;\-* #,##0_-;_-* "-"??_-;_-@_-</c:formatCode>
                <c:ptCount val="17"/>
                <c:pt idx="0">
                  <c:v>388396042</c:v>
                </c:pt>
                <c:pt idx="1">
                  <c:v>426485363</c:v>
                </c:pt>
                <c:pt idx="2">
                  <c:v>464110048</c:v>
                </c:pt>
                <c:pt idx="3">
                  <c:v>597583655</c:v>
                </c:pt>
                <c:pt idx="4">
                  <c:v>566940690</c:v>
                </c:pt>
                <c:pt idx="5">
                  <c:v>423248344</c:v>
                </c:pt>
                <c:pt idx="6">
                  <c:v>454601823</c:v>
                </c:pt>
                <c:pt idx="7">
                  <c:v>582714070</c:v>
                </c:pt>
                <c:pt idx="8">
                  <c:v>525594846</c:v>
                </c:pt>
                <c:pt idx="9">
                  <c:v>442117108</c:v>
                </c:pt>
                <c:pt idx="10">
                  <c:v>507712018</c:v>
                </c:pt>
                <c:pt idx="11">
                  <c:v>533263417</c:v>
                </c:pt>
                <c:pt idx="12">
                  <c:v>630422119</c:v>
                </c:pt>
                <c:pt idx="13">
                  <c:v>607955051</c:v>
                </c:pt>
                <c:pt idx="14">
                  <c:v>477190421</c:v>
                </c:pt>
                <c:pt idx="15">
                  <c:v>488568259</c:v>
                </c:pt>
                <c:pt idx="16">
                  <c:v>816334649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14304"/>
        <c:axId val="124447552"/>
      </c:lineChart>
      <c:catAx>
        <c:axId val="1245143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24447552"/>
        <c:crosses val="autoZero"/>
        <c:auto val="1"/>
        <c:lblAlgn val="ctr"/>
        <c:lblOffset val="100"/>
        <c:noMultiLvlLbl val="0"/>
      </c:catAx>
      <c:valAx>
        <c:axId val="12444755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1245143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歷年歲入決算數分析!$F$3</c:f>
              <c:strCache>
                <c:ptCount val="1"/>
                <c:pt idx="0">
                  <c:v>財產收入</c:v>
                </c:pt>
              </c:strCache>
            </c:strRef>
          </c:tx>
          <c:marker>
            <c:symbol val="none"/>
          </c:marker>
          <c:cat>
            <c:strRef>
              <c:f>歷年歲入決算數分析!$A$4:$A$14</c:f>
              <c:strCache>
                <c:ptCount val="11"/>
                <c:pt idx="0">
                  <c:v>96年度</c:v>
                </c:pt>
                <c:pt idx="1">
                  <c:v>97年度</c:v>
                </c:pt>
                <c:pt idx="2">
                  <c:v>98年度</c:v>
                </c:pt>
                <c:pt idx="3">
                  <c:v>99年度</c:v>
                </c:pt>
                <c:pt idx="4">
                  <c:v>100年度</c:v>
                </c:pt>
                <c:pt idx="5">
                  <c:v>101年度</c:v>
                </c:pt>
                <c:pt idx="6">
                  <c:v>102年度</c:v>
                </c:pt>
                <c:pt idx="7">
                  <c:v>103年度</c:v>
                </c:pt>
                <c:pt idx="8">
                  <c:v>104年度</c:v>
                </c:pt>
                <c:pt idx="9">
                  <c:v>105年度</c:v>
                </c:pt>
                <c:pt idx="10">
                  <c:v>106年度</c:v>
                </c:pt>
              </c:strCache>
            </c:strRef>
          </c:cat>
          <c:val>
            <c:numRef>
              <c:f>歷年歲入決算數分析!$F$4:$F$14</c:f>
              <c:numCache>
                <c:formatCode>_-* #,##0_-;\-* #,##0_-;_-* "-"??_-;_-@_-</c:formatCode>
                <c:ptCount val="11"/>
                <c:pt idx="0">
                  <c:v>658416</c:v>
                </c:pt>
                <c:pt idx="1">
                  <c:v>36013535</c:v>
                </c:pt>
                <c:pt idx="2">
                  <c:v>3155631</c:v>
                </c:pt>
                <c:pt idx="3">
                  <c:v>1426404</c:v>
                </c:pt>
                <c:pt idx="4">
                  <c:v>1437640</c:v>
                </c:pt>
                <c:pt idx="5">
                  <c:v>3051244</c:v>
                </c:pt>
                <c:pt idx="6">
                  <c:v>95899149</c:v>
                </c:pt>
                <c:pt idx="7">
                  <c:v>9172345</c:v>
                </c:pt>
                <c:pt idx="8">
                  <c:v>104686659</c:v>
                </c:pt>
                <c:pt idx="9">
                  <c:v>6721669</c:v>
                </c:pt>
                <c:pt idx="10">
                  <c:v>152959404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11648"/>
        <c:axId val="121145024"/>
      </c:lineChart>
      <c:catAx>
        <c:axId val="122011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21145024"/>
        <c:crosses val="autoZero"/>
        <c:auto val="1"/>
        <c:lblAlgn val="ctr"/>
        <c:lblOffset val="100"/>
        <c:noMultiLvlLbl val="0"/>
      </c:catAx>
      <c:valAx>
        <c:axId val="12114502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1220116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歷年歲入決算數分析!$I$3</c:f>
              <c:strCache>
                <c:ptCount val="1"/>
                <c:pt idx="0">
                  <c:v>其他收入</c:v>
                </c:pt>
              </c:strCache>
            </c:strRef>
          </c:tx>
          <c:marker>
            <c:symbol val="none"/>
          </c:marker>
          <c:cat>
            <c:strRef>
              <c:f>歷年歲入決算數分析!$A$4:$A$14</c:f>
              <c:strCache>
                <c:ptCount val="11"/>
                <c:pt idx="0">
                  <c:v>96年度</c:v>
                </c:pt>
                <c:pt idx="1">
                  <c:v>97年度</c:v>
                </c:pt>
                <c:pt idx="2">
                  <c:v>98年度</c:v>
                </c:pt>
                <c:pt idx="3">
                  <c:v>99年度</c:v>
                </c:pt>
                <c:pt idx="4">
                  <c:v>100年度</c:v>
                </c:pt>
                <c:pt idx="5">
                  <c:v>101年度</c:v>
                </c:pt>
                <c:pt idx="6">
                  <c:v>102年度</c:v>
                </c:pt>
                <c:pt idx="7">
                  <c:v>103年度</c:v>
                </c:pt>
                <c:pt idx="8">
                  <c:v>104年度</c:v>
                </c:pt>
                <c:pt idx="9">
                  <c:v>105年度</c:v>
                </c:pt>
                <c:pt idx="10">
                  <c:v>106年度</c:v>
                </c:pt>
              </c:strCache>
            </c:strRef>
          </c:cat>
          <c:val>
            <c:numRef>
              <c:f>歷年歲入決算數分析!$I$4:$I$14</c:f>
              <c:numCache>
                <c:formatCode>_-* #,##0_-;\-* #,##0_-;_-* "-"??_-;_-@_-</c:formatCode>
                <c:ptCount val="11"/>
                <c:pt idx="0">
                  <c:v>61395273</c:v>
                </c:pt>
                <c:pt idx="1">
                  <c:v>36792917</c:v>
                </c:pt>
                <c:pt idx="2">
                  <c:v>36569864</c:v>
                </c:pt>
                <c:pt idx="3">
                  <c:v>39519461</c:v>
                </c:pt>
                <c:pt idx="4">
                  <c:v>61457798</c:v>
                </c:pt>
                <c:pt idx="5">
                  <c:v>45163328</c:v>
                </c:pt>
                <c:pt idx="6">
                  <c:v>27341954</c:v>
                </c:pt>
                <c:pt idx="7">
                  <c:v>30149032</c:v>
                </c:pt>
                <c:pt idx="8">
                  <c:v>59135764</c:v>
                </c:pt>
                <c:pt idx="9">
                  <c:v>69969557</c:v>
                </c:pt>
                <c:pt idx="10">
                  <c:v>66280771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12160"/>
        <c:axId val="121146752"/>
      </c:lineChart>
      <c:catAx>
        <c:axId val="1220121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21146752"/>
        <c:crosses val="autoZero"/>
        <c:auto val="1"/>
        <c:lblAlgn val="ctr"/>
        <c:lblOffset val="100"/>
        <c:noMultiLvlLbl val="0"/>
      </c:catAx>
      <c:valAx>
        <c:axId val="12114675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1220121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稅課收入預算及決算年度趨勢圖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稅課收入分析!$B$2</c:f>
              <c:strCache>
                <c:ptCount val="1"/>
                <c:pt idx="0">
                  <c:v>稅課收入總預算數</c:v>
                </c:pt>
              </c:strCache>
            </c:strRef>
          </c:tx>
          <c:cat>
            <c:strRef>
              <c:f>稅課收入分析!$A$3:$A$20</c:f>
              <c:strCache>
                <c:ptCount val="18"/>
                <c:pt idx="1">
                  <c:v>90年度</c:v>
                </c:pt>
                <c:pt idx="2">
                  <c:v>91年度</c:v>
                </c:pt>
                <c:pt idx="3">
                  <c:v>92年度</c:v>
                </c:pt>
                <c:pt idx="4">
                  <c:v>93年度</c:v>
                </c:pt>
                <c:pt idx="5">
                  <c:v>94年度</c:v>
                </c:pt>
                <c:pt idx="6">
                  <c:v>95年度</c:v>
                </c:pt>
                <c:pt idx="7">
                  <c:v>96年度</c:v>
                </c:pt>
                <c:pt idx="8">
                  <c:v>97年度</c:v>
                </c:pt>
                <c:pt idx="9">
                  <c:v>98年度</c:v>
                </c:pt>
                <c:pt idx="10">
                  <c:v>99年度</c:v>
                </c:pt>
                <c:pt idx="11">
                  <c:v>100年度</c:v>
                </c:pt>
                <c:pt idx="12">
                  <c:v>101年度</c:v>
                </c:pt>
                <c:pt idx="13">
                  <c:v>102年度</c:v>
                </c:pt>
                <c:pt idx="14">
                  <c:v>103年度</c:v>
                </c:pt>
                <c:pt idx="15">
                  <c:v>104年度</c:v>
                </c:pt>
                <c:pt idx="16">
                  <c:v>105年度</c:v>
                </c:pt>
                <c:pt idx="17">
                  <c:v>106年度</c:v>
                </c:pt>
              </c:strCache>
            </c:strRef>
          </c:cat>
          <c:val>
            <c:numRef>
              <c:f>稅課收入分析!$B$3:$B$20</c:f>
              <c:numCache>
                <c:formatCode>_-* #,##0_-;\-* #,##0_-;_-* "-"??_-;_-@_-</c:formatCode>
                <c:ptCount val="18"/>
                <c:pt idx="1">
                  <c:v>252126000</c:v>
                </c:pt>
                <c:pt idx="2">
                  <c:v>227600000</c:v>
                </c:pt>
                <c:pt idx="3">
                  <c:v>234291000</c:v>
                </c:pt>
                <c:pt idx="4">
                  <c:v>221586000</c:v>
                </c:pt>
                <c:pt idx="5">
                  <c:v>261861000</c:v>
                </c:pt>
                <c:pt idx="6">
                  <c:v>279725000</c:v>
                </c:pt>
                <c:pt idx="7">
                  <c:v>289408000</c:v>
                </c:pt>
                <c:pt idx="8">
                  <c:v>299023000</c:v>
                </c:pt>
                <c:pt idx="9">
                  <c:v>293238000</c:v>
                </c:pt>
                <c:pt idx="10">
                  <c:v>296112000</c:v>
                </c:pt>
                <c:pt idx="11">
                  <c:v>336686000</c:v>
                </c:pt>
                <c:pt idx="12">
                  <c:v>369989000</c:v>
                </c:pt>
                <c:pt idx="13">
                  <c:v>375061000</c:v>
                </c:pt>
                <c:pt idx="14">
                  <c:v>398689000</c:v>
                </c:pt>
                <c:pt idx="15">
                  <c:v>386431000</c:v>
                </c:pt>
                <c:pt idx="16">
                  <c:v>426341000</c:v>
                </c:pt>
                <c:pt idx="17">
                  <c:v>470509000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稅課收入分析!$C$2</c:f>
              <c:strCache>
                <c:ptCount val="1"/>
                <c:pt idx="0">
                  <c:v>稅課收入總決算數</c:v>
                </c:pt>
              </c:strCache>
            </c:strRef>
          </c:tx>
          <c:cat>
            <c:strRef>
              <c:f>稅課收入分析!$A$3:$A$20</c:f>
              <c:strCache>
                <c:ptCount val="18"/>
                <c:pt idx="1">
                  <c:v>90年度</c:v>
                </c:pt>
                <c:pt idx="2">
                  <c:v>91年度</c:v>
                </c:pt>
                <c:pt idx="3">
                  <c:v>92年度</c:v>
                </c:pt>
                <c:pt idx="4">
                  <c:v>93年度</c:v>
                </c:pt>
                <c:pt idx="5">
                  <c:v>94年度</c:v>
                </c:pt>
                <c:pt idx="6">
                  <c:v>95年度</c:v>
                </c:pt>
                <c:pt idx="7">
                  <c:v>96年度</c:v>
                </c:pt>
                <c:pt idx="8">
                  <c:v>97年度</c:v>
                </c:pt>
                <c:pt idx="9">
                  <c:v>98年度</c:v>
                </c:pt>
                <c:pt idx="10">
                  <c:v>99年度</c:v>
                </c:pt>
                <c:pt idx="11">
                  <c:v>100年度</c:v>
                </c:pt>
                <c:pt idx="12">
                  <c:v>101年度</c:v>
                </c:pt>
                <c:pt idx="13">
                  <c:v>102年度</c:v>
                </c:pt>
                <c:pt idx="14">
                  <c:v>103年度</c:v>
                </c:pt>
                <c:pt idx="15">
                  <c:v>104年度</c:v>
                </c:pt>
                <c:pt idx="16">
                  <c:v>105年度</c:v>
                </c:pt>
                <c:pt idx="17">
                  <c:v>106年度</c:v>
                </c:pt>
              </c:strCache>
            </c:strRef>
          </c:cat>
          <c:val>
            <c:numRef>
              <c:f>稅課收入分析!$C$3:$C$20</c:f>
              <c:numCache>
                <c:formatCode>_-* #,##0_-;\-* #,##0_-;_-* "-"??_-;_-@_-</c:formatCode>
                <c:ptCount val="18"/>
                <c:pt idx="1">
                  <c:v>223447380</c:v>
                </c:pt>
                <c:pt idx="2">
                  <c:v>239558970</c:v>
                </c:pt>
                <c:pt idx="3">
                  <c:v>256986764</c:v>
                </c:pt>
                <c:pt idx="4">
                  <c:v>309781092</c:v>
                </c:pt>
                <c:pt idx="5">
                  <c:v>246635157</c:v>
                </c:pt>
                <c:pt idx="6">
                  <c:v>256228815</c:v>
                </c:pt>
                <c:pt idx="7">
                  <c:v>277502681</c:v>
                </c:pt>
                <c:pt idx="8">
                  <c:v>303219248</c:v>
                </c:pt>
                <c:pt idx="9">
                  <c:v>278583340</c:v>
                </c:pt>
                <c:pt idx="10">
                  <c:v>297683389</c:v>
                </c:pt>
                <c:pt idx="11">
                  <c:v>330461752</c:v>
                </c:pt>
                <c:pt idx="12">
                  <c:v>378895702</c:v>
                </c:pt>
                <c:pt idx="13">
                  <c:v>371668102</c:v>
                </c:pt>
                <c:pt idx="14">
                  <c:v>426494838</c:v>
                </c:pt>
                <c:pt idx="15">
                  <c:v>400086700</c:v>
                </c:pt>
                <c:pt idx="16">
                  <c:v>408877945</c:v>
                </c:pt>
                <c:pt idx="17">
                  <c:v>470266803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67008"/>
        <c:axId val="121149056"/>
      </c:lineChart>
      <c:catAx>
        <c:axId val="1226670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21149056"/>
        <c:crosses val="autoZero"/>
        <c:auto val="1"/>
        <c:lblAlgn val="ctr"/>
        <c:lblOffset val="100"/>
        <c:noMultiLvlLbl val="0"/>
      </c:catAx>
      <c:valAx>
        <c:axId val="121149056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crossAx val="122667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地價稅預算及決算年度趨勢圖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稅課收入分析!$E$2:$E$3</c:f>
              <c:strCache>
                <c:ptCount val="1"/>
                <c:pt idx="0">
                  <c:v>地價稅 預算數</c:v>
                </c:pt>
              </c:strCache>
            </c:strRef>
          </c:tx>
          <c:cat>
            <c:strRef>
              <c:f>稅課收入分析!$A$4:$A$20</c:f>
              <c:strCache>
                <c:ptCount val="17"/>
                <c:pt idx="0">
                  <c:v>90年度</c:v>
                </c:pt>
                <c:pt idx="1">
                  <c:v>91年度</c:v>
                </c:pt>
                <c:pt idx="2">
                  <c:v>92年度</c:v>
                </c:pt>
                <c:pt idx="3">
                  <c:v>93年度</c:v>
                </c:pt>
                <c:pt idx="4">
                  <c:v>94年度</c:v>
                </c:pt>
                <c:pt idx="5">
                  <c:v>95年度</c:v>
                </c:pt>
                <c:pt idx="6">
                  <c:v>96年度</c:v>
                </c:pt>
                <c:pt idx="7">
                  <c:v>97年度</c:v>
                </c:pt>
                <c:pt idx="8">
                  <c:v>98年度</c:v>
                </c:pt>
                <c:pt idx="9">
                  <c:v>99年度</c:v>
                </c:pt>
                <c:pt idx="10">
                  <c:v>100年度</c:v>
                </c:pt>
                <c:pt idx="11">
                  <c:v>101年度</c:v>
                </c:pt>
                <c:pt idx="12">
                  <c:v>102年度</c:v>
                </c:pt>
                <c:pt idx="13">
                  <c:v>103年度</c:v>
                </c:pt>
                <c:pt idx="14">
                  <c:v>104年度</c:v>
                </c:pt>
                <c:pt idx="15">
                  <c:v>105年度</c:v>
                </c:pt>
                <c:pt idx="16">
                  <c:v>106年度</c:v>
                </c:pt>
              </c:strCache>
            </c:strRef>
          </c:cat>
          <c:val>
            <c:numRef>
              <c:f>稅課收入分析!$E$4:$E$20</c:f>
              <c:numCache>
                <c:formatCode>_-* #,##0_-;\-* #,##0_-;_-* "-"??_-;_-@_-</c:formatCode>
                <c:ptCount val="17"/>
                <c:pt idx="0">
                  <c:v>36000000</c:v>
                </c:pt>
                <c:pt idx="1">
                  <c:v>36000000</c:v>
                </c:pt>
                <c:pt idx="2">
                  <c:v>36000000</c:v>
                </c:pt>
                <c:pt idx="3">
                  <c:v>36000000</c:v>
                </c:pt>
                <c:pt idx="4">
                  <c:v>36000000</c:v>
                </c:pt>
                <c:pt idx="5">
                  <c:v>48000000</c:v>
                </c:pt>
                <c:pt idx="6">
                  <c:v>50000000</c:v>
                </c:pt>
                <c:pt idx="7">
                  <c:v>56000000</c:v>
                </c:pt>
                <c:pt idx="8">
                  <c:v>54162000</c:v>
                </c:pt>
                <c:pt idx="9">
                  <c:v>57634000</c:v>
                </c:pt>
                <c:pt idx="10">
                  <c:v>56499000</c:v>
                </c:pt>
                <c:pt idx="11">
                  <c:v>59139000</c:v>
                </c:pt>
                <c:pt idx="12">
                  <c:v>61586000</c:v>
                </c:pt>
                <c:pt idx="13">
                  <c:v>66410000</c:v>
                </c:pt>
                <c:pt idx="14">
                  <c:v>62718000</c:v>
                </c:pt>
                <c:pt idx="15">
                  <c:v>65478000</c:v>
                </c:pt>
                <c:pt idx="16">
                  <c:v>63202000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稅課收入分析!$F$2:$F$3</c:f>
              <c:strCache>
                <c:ptCount val="1"/>
                <c:pt idx="0">
                  <c:v>地價稅 決算數</c:v>
                </c:pt>
              </c:strCache>
            </c:strRef>
          </c:tx>
          <c:cat>
            <c:strRef>
              <c:f>稅課收入分析!$A$4:$A$20</c:f>
              <c:strCache>
                <c:ptCount val="17"/>
                <c:pt idx="0">
                  <c:v>90年度</c:v>
                </c:pt>
                <c:pt idx="1">
                  <c:v>91年度</c:v>
                </c:pt>
                <c:pt idx="2">
                  <c:v>92年度</c:v>
                </c:pt>
                <c:pt idx="3">
                  <c:v>93年度</c:v>
                </c:pt>
                <c:pt idx="4">
                  <c:v>94年度</c:v>
                </c:pt>
                <c:pt idx="5">
                  <c:v>95年度</c:v>
                </c:pt>
                <c:pt idx="6">
                  <c:v>96年度</c:v>
                </c:pt>
                <c:pt idx="7">
                  <c:v>97年度</c:v>
                </c:pt>
                <c:pt idx="8">
                  <c:v>98年度</c:v>
                </c:pt>
                <c:pt idx="9">
                  <c:v>99年度</c:v>
                </c:pt>
                <c:pt idx="10">
                  <c:v>100年度</c:v>
                </c:pt>
                <c:pt idx="11">
                  <c:v>101年度</c:v>
                </c:pt>
                <c:pt idx="12">
                  <c:v>102年度</c:v>
                </c:pt>
                <c:pt idx="13">
                  <c:v>103年度</c:v>
                </c:pt>
                <c:pt idx="14">
                  <c:v>104年度</c:v>
                </c:pt>
                <c:pt idx="15">
                  <c:v>105年度</c:v>
                </c:pt>
                <c:pt idx="16">
                  <c:v>106年度</c:v>
                </c:pt>
              </c:strCache>
            </c:strRef>
          </c:cat>
          <c:val>
            <c:numRef>
              <c:f>稅課收入分析!$F$4:$F$20</c:f>
              <c:numCache>
                <c:formatCode>_-* #,##0_-;\-* #,##0_-;_-* "-"??_-;_-@_-</c:formatCode>
                <c:ptCount val="17"/>
                <c:pt idx="0">
                  <c:v>39116115</c:v>
                </c:pt>
                <c:pt idx="1">
                  <c:v>44367350</c:v>
                </c:pt>
                <c:pt idx="2">
                  <c:v>41017912</c:v>
                </c:pt>
                <c:pt idx="3">
                  <c:v>48603549</c:v>
                </c:pt>
                <c:pt idx="4">
                  <c:v>40750864</c:v>
                </c:pt>
                <c:pt idx="5">
                  <c:v>51843248</c:v>
                </c:pt>
                <c:pt idx="6">
                  <c:v>50630579</c:v>
                </c:pt>
                <c:pt idx="7">
                  <c:v>52630918</c:v>
                </c:pt>
                <c:pt idx="8">
                  <c:v>52668822</c:v>
                </c:pt>
                <c:pt idx="9">
                  <c:v>58695744</c:v>
                </c:pt>
                <c:pt idx="10">
                  <c:v>59580163</c:v>
                </c:pt>
                <c:pt idx="11">
                  <c:v>58161926</c:v>
                </c:pt>
                <c:pt idx="12">
                  <c:v>61735501</c:v>
                </c:pt>
                <c:pt idx="13">
                  <c:v>63881519</c:v>
                </c:pt>
                <c:pt idx="14">
                  <c:v>64460143</c:v>
                </c:pt>
                <c:pt idx="15">
                  <c:v>80261326</c:v>
                </c:pt>
                <c:pt idx="16">
                  <c:v>80364160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68544"/>
        <c:axId val="121372672"/>
      </c:lineChart>
      <c:catAx>
        <c:axId val="1226685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21372672"/>
        <c:crosses val="autoZero"/>
        <c:auto val="1"/>
        <c:lblAlgn val="ctr"/>
        <c:lblOffset val="100"/>
        <c:noMultiLvlLbl val="0"/>
      </c:catAx>
      <c:valAx>
        <c:axId val="12137267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122668544"/>
        <c:crosses val="autoZero"/>
        <c:crossBetween val="between"/>
      </c:valAx>
    </c:plotArea>
    <c:legend>
      <c:legendPos val="b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房屋稅預算及決算年度趨勢圖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稅課收入分析!$G$2:$G$3</c:f>
              <c:strCache>
                <c:ptCount val="1"/>
                <c:pt idx="0">
                  <c:v>房屋稅 預算數</c:v>
                </c:pt>
              </c:strCache>
            </c:strRef>
          </c:tx>
          <c:cat>
            <c:strRef>
              <c:f>稅課收入分析!$A$4:$A$20</c:f>
              <c:strCache>
                <c:ptCount val="17"/>
                <c:pt idx="0">
                  <c:v>90年度</c:v>
                </c:pt>
                <c:pt idx="1">
                  <c:v>91年度</c:v>
                </c:pt>
                <c:pt idx="2">
                  <c:v>92年度</c:v>
                </c:pt>
                <c:pt idx="3">
                  <c:v>93年度</c:v>
                </c:pt>
                <c:pt idx="4">
                  <c:v>94年度</c:v>
                </c:pt>
                <c:pt idx="5">
                  <c:v>95年度</c:v>
                </c:pt>
                <c:pt idx="6">
                  <c:v>96年度</c:v>
                </c:pt>
                <c:pt idx="7">
                  <c:v>97年度</c:v>
                </c:pt>
                <c:pt idx="8">
                  <c:v>98年度</c:v>
                </c:pt>
                <c:pt idx="9">
                  <c:v>99年度</c:v>
                </c:pt>
                <c:pt idx="10">
                  <c:v>100年度</c:v>
                </c:pt>
                <c:pt idx="11">
                  <c:v>101年度</c:v>
                </c:pt>
                <c:pt idx="12">
                  <c:v>102年度</c:v>
                </c:pt>
                <c:pt idx="13">
                  <c:v>103年度</c:v>
                </c:pt>
                <c:pt idx="14">
                  <c:v>104年度</c:v>
                </c:pt>
                <c:pt idx="15">
                  <c:v>105年度</c:v>
                </c:pt>
                <c:pt idx="16">
                  <c:v>106年度</c:v>
                </c:pt>
              </c:strCache>
            </c:strRef>
          </c:cat>
          <c:val>
            <c:numRef>
              <c:f>稅課收入分析!$G$4:$G$20</c:f>
              <c:numCache>
                <c:formatCode>_-* #,##0_-;\-* #,##0_-;_-* "-"??_-;_-@_-</c:formatCode>
                <c:ptCount val="17"/>
                <c:pt idx="0">
                  <c:v>68000000</c:v>
                </c:pt>
                <c:pt idx="1">
                  <c:v>68000000</c:v>
                </c:pt>
                <c:pt idx="2">
                  <c:v>67800000</c:v>
                </c:pt>
                <c:pt idx="3">
                  <c:v>69000000</c:v>
                </c:pt>
                <c:pt idx="4">
                  <c:v>66000000</c:v>
                </c:pt>
                <c:pt idx="5">
                  <c:v>66000000</c:v>
                </c:pt>
                <c:pt idx="6">
                  <c:v>73161000</c:v>
                </c:pt>
                <c:pt idx="7">
                  <c:v>72900000</c:v>
                </c:pt>
                <c:pt idx="8">
                  <c:v>85000000</c:v>
                </c:pt>
                <c:pt idx="9">
                  <c:v>77289000</c:v>
                </c:pt>
                <c:pt idx="10">
                  <c:v>77159000</c:v>
                </c:pt>
                <c:pt idx="11">
                  <c:v>79496000</c:v>
                </c:pt>
                <c:pt idx="12">
                  <c:v>84652000</c:v>
                </c:pt>
                <c:pt idx="13">
                  <c:v>89624000</c:v>
                </c:pt>
                <c:pt idx="14">
                  <c:v>85058000</c:v>
                </c:pt>
                <c:pt idx="15">
                  <c:v>99932000</c:v>
                </c:pt>
                <c:pt idx="16">
                  <c:v>106635000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稅課收入分析!$H$2:$H$3</c:f>
              <c:strCache>
                <c:ptCount val="1"/>
                <c:pt idx="0">
                  <c:v>房屋稅 決算數</c:v>
                </c:pt>
              </c:strCache>
            </c:strRef>
          </c:tx>
          <c:cat>
            <c:strRef>
              <c:f>稅課收入分析!$A$4:$A$20</c:f>
              <c:strCache>
                <c:ptCount val="17"/>
                <c:pt idx="0">
                  <c:v>90年度</c:v>
                </c:pt>
                <c:pt idx="1">
                  <c:v>91年度</c:v>
                </c:pt>
                <c:pt idx="2">
                  <c:v>92年度</c:v>
                </c:pt>
                <c:pt idx="3">
                  <c:v>93年度</c:v>
                </c:pt>
                <c:pt idx="4">
                  <c:v>94年度</c:v>
                </c:pt>
                <c:pt idx="5">
                  <c:v>95年度</c:v>
                </c:pt>
                <c:pt idx="6">
                  <c:v>96年度</c:v>
                </c:pt>
                <c:pt idx="7">
                  <c:v>97年度</c:v>
                </c:pt>
                <c:pt idx="8">
                  <c:v>98年度</c:v>
                </c:pt>
                <c:pt idx="9">
                  <c:v>99年度</c:v>
                </c:pt>
                <c:pt idx="10">
                  <c:v>100年度</c:v>
                </c:pt>
                <c:pt idx="11">
                  <c:v>101年度</c:v>
                </c:pt>
                <c:pt idx="12">
                  <c:v>102年度</c:v>
                </c:pt>
                <c:pt idx="13">
                  <c:v>103年度</c:v>
                </c:pt>
                <c:pt idx="14">
                  <c:v>104年度</c:v>
                </c:pt>
                <c:pt idx="15">
                  <c:v>105年度</c:v>
                </c:pt>
                <c:pt idx="16">
                  <c:v>106年度</c:v>
                </c:pt>
              </c:strCache>
            </c:strRef>
          </c:cat>
          <c:val>
            <c:numRef>
              <c:f>稅課收入分析!$H$4:$H$20</c:f>
              <c:numCache>
                <c:formatCode>_-* #,##0_-;\-* #,##0_-;_-* "-"??_-;_-@_-</c:formatCode>
                <c:ptCount val="17"/>
                <c:pt idx="0">
                  <c:v>71068288</c:v>
                </c:pt>
                <c:pt idx="1">
                  <c:v>63589188</c:v>
                </c:pt>
                <c:pt idx="2">
                  <c:v>68375321</c:v>
                </c:pt>
                <c:pt idx="3">
                  <c:v>66248653</c:v>
                </c:pt>
                <c:pt idx="4">
                  <c:v>67613993</c:v>
                </c:pt>
                <c:pt idx="5">
                  <c:v>70814601</c:v>
                </c:pt>
                <c:pt idx="6">
                  <c:v>72799893</c:v>
                </c:pt>
                <c:pt idx="7">
                  <c:v>75001523</c:v>
                </c:pt>
                <c:pt idx="8">
                  <c:v>81370811</c:v>
                </c:pt>
                <c:pt idx="9">
                  <c:v>75678660</c:v>
                </c:pt>
                <c:pt idx="10">
                  <c:v>78340253</c:v>
                </c:pt>
                <c:pt idx="11">
                  <c:v>88750800</c:v>
                </c:pt>
                <c:pt idx="12">
                  <c:v>79404317</c:v>
                </c:pt>
                <c:pt idx="13">
                  <c:v>82957125</c:v>
                </c:pt>
                <c:pt idx="14">
                  <c:v>85585527</c:v>
                </c:pt>
                <c:pt idx="15">
                  <c:v>101059474</c:v>
                </c:pt>
                <c:pt idx="16">
                  <c:v>107333937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69056"/>
        <c:axId val="121374976"/>
      </c:lineChart>
      <c:catAx>
        <c:axId val="1226690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21374976"/>
        <c:crosses val="autoZero"/>
        <c:auto val="1"/>
        <c:lblAlgn val="ctr"/>
        <c:lblOffset val="100"/>
        <c:noMultiLvlLbl val="0"/>
      </c:catAx>
      <c:valAx>
        <c:axId val="121374976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1226690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契約預算及決算年度趨勢圖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稅課收入分析!$I$2:$I$3</c:f>
              <c:strCache>
                <c:ptCount val="1"/>
                <c:pt idx="0">
                  <c:v>契稅 預算數</c:v>
                </c:pt>
              </c:strCache>
            </c:strRef>
          </c:tx>
          <c:cat>
            <c:strRef>
              <c:f>稅課收入分析!$A$4:$A$20</c:f>
              <c:strCache>
                <c:ptCount val="17"/>
                <c:pt idx="0">
                  <c:v>90年度</c:v>
                </c:pt>
                <c:pt idx="1">
                  <c:v>91年度</c:v>
                </c:pt>
                <c:pt idx="2">
                  <c:v>92年度</c:v>
                </c:pt>
                <c:pt idx="3">
                  <c:v>93年度</c:v>
                </c:pt>
                <c:pt idx="4">
                  <c:v>94年度</c:v>
                </c:pt>
                <c:pt idx="5">
                  <c:v>95年度</c:v>
                </c:pt>
                <c:pt idx="6">
                  <c:v>96年度</c:v>
                </c:pt>
                <c:pt idx="7">
                  <c:v>97年度</c:v>
                </c:pt>
                <c:pt idx="8">
                  <c:v>98年度</c:v>
                </c:pt>
                <c:pt idx="9">
                  <c:v>99年度</c:v>
                </c:pt>
                <c:pt idx="10">
                  <c:v>100年度</c:v>
                </c:pt>
                <c:pt idx="11">
                  <c:v>101年度</c:v>
                </c:pt>
                <c:pt idx="12">
                  <c:v>102年度</c:v>
                </c:pt>
                <c:pt idx="13">
                  <c:v>103年度</c:v>
                </c:pt>
                <c:pt idx="14">
                  <c:v>104年度</c:v>
                </c:pt>
                <c:pt idx="15">
                  <c:v>105年度</c:v>
                </c:pt>
                <c:pt idx="16">
                  <c:v>106年度</c:v>
                </c:pt>
              </c:strCache>
            </c:strRef>
          </c:cat>
          <c:val>
            <c:numRef>
              <c:f>稅課收入分析!$I$4:$I$20</c:f>
              <c:numCache>
                <c:formatCode>_-* #,##0_-;\-* #,##0_-;_-* "-"??_-;_-@_-</c:formatCode>
                <c:ptCount val="17"/>
                <c:pt idx="0">
                  <c:v>34000000</c:v>
                </c:pt>
                <c:pt idx="1">
                  <c:v>34000000</c:v>
                </c:pt>
                <c:pt idx="2">
                  <c:v>21000000</c:v>
                </c:pt>
                <c:pt idx="3">
                  <c:v>29261000</c:v>
                </c:pt>
                <c:pt idx="4">
                  <c:v>30000000</c:v>
                </c:pt>
                <c:pt idx="5">
                  <c:v>33434000</c:v>
                </c:pt>
                <c:pt idx="6">
                  <c:v>36000000</c:v>
                </c:pt>
                <c:pt idx="7">
                  <c:v>37300000</c:v>
                </c:pt>
                <c:pt idx="8">
                  <c:v>42600000</c:v>
                </c:pt>
                <c:pt idx="9">
                  <c:v>38509000</c:v>
                </c:pt>
                <c:pt idx="10">
                  <c:v>41694000</c:v>
                </c:pt>
                <c:pt idx="11">
                  <c:v>43225000</c:v>
                </c:pt>
                <c:pt idx="12">
                  <c:v>44255000</c:v>
                </c:pt>
                <c:pt idx="13">
                  <c:v>44408000</c:v>
                </c:pt>
                <c:pt idx="14">
                  <c:v>42335000</c:v>
                </c:pt>
                <c:pt idx="15">
                  <c:v>43003000</c:v>
                </c:pt>
                <c:pt idx="16">
                  <c:v>64472000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稅課收入分析!$J$2:$J$3</c:f>
              <c:strCache>
                <c:ptCount val="1"/>
                <c:pt idx="0">
                  <c:v>契稅 決算數</c:v>
                </c:pt>
              </c:strCache>
            </c:strRef>
          </c:tx>
          <c:cat>
            <c:strRef>
              <c:f>稅課收入分析!$A$4:$A$20</c:f>
              <c:strCache>
                <c:ptCount val="17"/>
                <c:pt idx="0">
                  <c:v>90年度</c:v>
                </c:pt>
                <c:pt idx="1">
                  <c:v>91年度</c:v>
                </c:pt>
                <c:pt idx="2">
                  <c:v>92年度</c:v>
                </c:pt>
                <c:pt idx="3">
                  <c:v>93年度</c:v>
                </c:pt>
                <c:pt idx="4">
                  <c:v>94年度</c:v>
                </c:pt>
                <c:pt idx="5">
                  <c:v>95年度</c:v>
                </c:pt>
                <c:pt idx="6">
                  <c:v>96年度</c:v>
                </c:pt>
                <c:pt idx="7">
                  <c:v>97年度</c:v>
                </c:pt>
                <c:pt idx="8">
                  <c:v>98年度</c:v>
                </c:pt>
                <c:pt idx="9">
                  <c:v>99年度</c:v>
                </c:pt>
                <c:pt idx="10">
                  <c:v>100年度</c:v>
                </c:pt>
                <c:pt idx="11">
                  <c:v>101年度</c:v>
                </c:pt>
                <c:pt idx="12">
                  <c:v>102年度</c:v>
                </c:pt>
                <c:pt idx="13">
                  <c:v>103年度</c:v>
                </c:pt>
                <c:pt idx="14">
                  <c:v>104年度</c:v>
                </c:pt>
                <c:pt idx="15">
                  <c:v>105年度</c:v>
                </c:pt>
                <c:pt idx="16">
                  <c:v>106年度</c:v>
                </c:pt>
              </c:strCache>
            </c:strRef>
          </c:cat>
          <c:val>
            <c:numRef>
              <c:f>稅課收入分析!$J$4:$J$20</c:f>
              <c:numCache>
                <c:formatCode>_-* #,##0_-;\-* #,##0_-;_-* "-"??_-;_-@_-</c:formatCode>
                <c:ptCount val="17"/>
                <c:pt idx="0">
                  <c:v>19566916</c:v>
                </c:pt>
                <c:pt idx="1">
                  <c:v>21955614</c:v>
                </c:pt>
                <c:pt idx="2">
                  <c:v>25333398</c:v>
                </c:pt>
                <c:pt idx="3">
                  <c:v>31451759</c:v>
                </c:pt>
                <c:pt idx="4">
                  <c:v>32799363</c:v>
                </c:pt>
                <c:pt idx="5">
                  <c:v>33164684</c:v>
                </c:pt>
                <c:pt idx="6">
                  <c:v>33742396</c:v>
                </c:pt>
                <c:pt idx="7">
                  <c:v>40819385</c:v>
                </c:pt>
                <c:pt idx="8">
                  <c:v>40021586</c:v>
                </c:pt>
                <c:pt idx="9">
                  <c:v>39832621</c:v>
                </c:pt>
                <c:pt idx="10">
                  <c:v>43911845</c:v>
                </c:pt>
                <c:pt idx="11">
                  <c:v>37478699</c:v>
                </c:pt>
                <c:pt idx="12">
                  <c:v>45614559</c:v>
                </c:pt>
                <c:pt idx="13">
                  <c:v>45917184</c:v>
                </c:pt>
                <c:pt idx="14">
                  <c:v>47885160</c:v>
                </c:pt>
                <c:pt idx="15">
                  <c:v>49810730</c:v>
                </c:pt>
                <c:pt idx="16">
                  <c:v>75884371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69568"/>
        <c:axId val="121377280"/>
      </c:lineChart>
      <c:catAx>
        <c:axId val="1226695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21377280"/>
        <c:crosses val="autoZero"/>
        <c:auto val="1"/>
        <c:lblAlgn val="ctr"/>
        <c:lblOffset val="100"/>
        <c:noMultiLvlLbl val="0"/>
      </c:catAx>
      <c:valAx>
        <c:axId val="121377280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1226695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娛樂稅預算及決算年度趨勢圖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稅課收入分析!$K$2:$K$3</c:f>
              <c:strCache>
                <c:ptCount val="1"/>
                <c:pt idx="0">
                  <c:v>娛樂稅 預算數</c:v>
                </c:pt>
              </c:strCache>
            </c:strRef>
          </c:tx>
          <c:cat>
            <c:strRef>
              <c:f>稅課收入分析!$A$4:$A$20</c:f>
              <c:strCache>
                <c:ptCount val="17"/>
                <c:pt idx="0">
                  <c:v>90年度</c:v>
                </c:pt>
                <c:pt idx="1">
                  <c:v>91年度</c:v>
                </c:pt>
                <c:pt idx="2">
                  <c:v>92年度</c:v>
                </c:pt>
                <c:pt idx="3">
                  <c:v>93年度</c:v>
                </c:pt>
                <c:pt idx="4">
                  <c:v>94年度</c:v>
                </c:pt>
                <c:pt idx="5">
                  <c:v>95年度</c:v>
                </c:pt>
                <c:pt idx="6">
                  <c:v>96年度</c:v>
                </c:pt>
                <c:pt idx="7">
                  <c:v>97年度</c:v>
                </c:pt>
                <c:pt idx="8">
                  <c:v>98年度</c:v>
                </c:pt>
                <c:pt idx="9">
                  <c:v>99年度</c:v>
                </c:pt>
                <c:pt idx="10">
                  <c:v>100年度</c:v>
                </c:pt>
                <c:pt idx="11">
                  <c:v>101年度</c:v>
                </c:pt>
                <c:pt idx="12">
                  <c:v>102年度</c:v>
                </c:pt>
                <c:pt idx="13">
                  <c:v>103年度</c:v>
                </c:pt>
                <c:pt idx="14">
                  <c:v>104年度</c:v>
                </c:pt>
                <c:pt idx="15">
                  <c:v>105年度</c:v>
                </c:pt>
                <c:pt idx="16">
                  <c:v>106年度</c:v>
                </c:pt>
              </c:strCache>
            </c:strRef>
          </c:cat>
          <c:val>
            <c:numRef>
              <c:f>稅課收入分析!$K$4:$K$20</c:f>
              <c:numCache>
                <c:formatCode>_-* #,##0_-;\-* #,##0_-;_-* "-"??_-;_-@_-</c:formatCode>
                <c:ptCount val="17"/>
                <c:pt idx="0">
                  <c:v>3600000</c:v>
                </c:pt>
                <c:pt idx="1">
                  <c:v>3600000</c:v>
                </c:pt>
                <c:pt idx="2">
                  <c:v>4101000</c:v>
                </c:pt>
                <c:pt idx="3">
                  <c:v>4600000</c:v>
                </c:pt>
                <c:pt idx="4">
                  <c:v>5100000</c:v>
                </c:pt>
                <c:pt idx="5">
                  <c:v>5000000</c:v>
                </c:pt>
                <c:pt idx="6">
                  <c:v>9300000</c:v>
                </c:pt>
                <c:pt idx="7">
                  <c:v>8960000</c:v>
                </c:pt>
                <c:pt idx="8">
                  <c:v>9500000</c:v>
                </c:pt>
                <c:pt idx="9">
                  <c:v>8523000</c:v>
                </c:pt>
                <c:pt idx="10">
                  <c:v>9151000</c:v>
                </c:pt>
                <c:pt idx="11">
                  <c:v>8768000</c:v>
                </c:pt>
                <c:pt idx="12">
                  <c:v>8394000</c:v>
                </c:pt>
                <c:pt idx="13">
                  <c:v>8285000</c:v>
                </c:pt>
                <c:pt idx="14">
                  <c:v>8064000</c:v>
                </c:pt>
                <c:pt idx="15">
                  <c:v>8992000</c:v>
                </c:pt>
                <c:pt idx="16">
                  <c:v>9596000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稅課收入分析!$L$2:$L$3</c:f>
              <c:strCache>
                <c:ptCount val="1"/>
                <c:pt idx="0">
                  <c:v>娛樂稅 決算數</c:v>
                </c:pt>
              </c:strCache>
            </c:strRef>
          </c:tx>
          <c:cat>
            <c:strRef>
              <c:f>稅課收入分析!$A$4:$A$20</c:f>
              <c:strCache>
                <c:ptCount val="17"/>
                <c:pt idx="0">
                  <c:v>90年度</c:v>
                </c:pt>
                <c:pt idx="1">
                  <c:v>91年度</c:v>
                </c:pt>
                <c:pt idx="2">
                  <c:v>92年度</c:v>
                </c:pt>
                <c:pt idx="3">
                  <c:v>93年度</c:v>
                </c:pt>
                <c:pt idx="4">
                  <c:v>94年度</c:v>
                </c:pt>
                <c:pt idx="5">
                  <c:v>95年度</c:v>
                </c:pt>
                <c:pt idx="6">
                  <c:v>96年度</c:v>
                </c:pt>
                <c:pt idx="7">
                  <c:v>97年度</c:v>
                </c:pt>
                <c:pt idx="8">
                  <c:v>98年度</c:v>
                </c:pt>
                <c:pt idx="9">
                  <c:v>99年度</c:v>
                </c:pt>
                <c:pt idx="10">
                  <c:v>100年度</c:v>
                </c:pt>
                <c:pt idx="11">
                  <c:v>101年度</c:v>
                </c:pt>
                <c:pt idx="12">
                  <c:v>102年度</c:v>
                </c:pt>
                <c:pt idx="13">
                  <c:v>103年度</c:v>
                </c:pt>
                <c:pt idx="14">
                  <c:v>104年度</c:v>
                </c:pt>
                <c:pt idx="15">
                  <c:v>105年度</c:v>
                </c:pt>
                <c:pt idx="16">
                  <c:v>106年度</c:v>
                </c:pt>
              </c:strCache>
            </c:strRef>
          </c:cat>
          <c:val>
            <c:numRef>
              <c:f>稅課收入分析!$L$4:$L$20</c:f>
              <c:numCache>
                <c:formatCode>_-* #,##0_-;\-* #,##0_-;_-* "-"??_-;_-@_-</c:formatCode>
                <c:ptCount val="17"/>
                <c:pt idx="0">
                  <c:v>5699146</c:v>
                </c:pt>
                <c:pt idx="1">
                  <c:v>5576630</c:v>
                </c:pt>
                <c:pt idx="2">
                  <c:v>5063643</c:v>
                </c:pt>
                <c:pt idx="3">
                  <c:v>5443606</c:v>
                </c:pt>
                <c:pt idx="4">
                  <c:v>5925317</c:v>
                </c:pt>
                <c:pt idx="5">
                  <c:v>6700808</c:v>
                </c:pt>
                <c:pt idx="6">
                  <c:v>9340103</c:v>
                </c:pt>
                <c:pt idx="7">
                  <c:v>9527797</c:v>
                </c:pt>
                <c:pt idx="8">
                  <c:v>8583824</c:v>
                </c:pt>
                <c:pt idx="9">
                  <c:v>8192525</c:v>
                </c:pt>
                <c:pt idx="10">
                  <c:v>8405624</c:v>
                </c:pt>
                <c:pt idx="11">
                  <c:v>8256331</c:v>
                </c:pt>
                <c:pt idx="12">
                  <c:v>7531046</c:v>
                </c:pt>
                <c:pt idx="13">
                  <c:v>6689587</c:v>
                </c:pt>
                <c:pt idx="14">
                  <c:v>7968167</c:v>
                </c:pt>
                <c:pt idx="15">
                  <c:v>9899485</c:v>
                </c:pt>
                <c:pt idx="16">
                  <c:v>10125159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70080"/>
        <c:axId val="121379584"/>
      </c:lineChart>
      <c:catAx>
        <c:axId val="1226700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21379584"/>
        <c:crosses val="autoZero"/>
        <c:auto val="1"/>
        <c:lblAlgn val="ctr"/>
        <c:lblOffset val="100"/>
        <c:noMultiLvlLbl val="0"/>
      </c:catAx>
      <c:valAx>
        <c:axId val="12137958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1226700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333374</xdr:colOff>
      <xdr:row>18</xdr:row>
      <xdr:rowOff>200024</xdr:rowOff>
    </xdr:from>
    <xdr:to>
      <xdr:col>12</xdr:col>
      <xdr:colOff>1257299</xdr:colOff>
      <xdr:row>42</xdr:row>
      <xdr:rowOff>161925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333375</xdr:colOff>
      <xdr:row>75</xdr:row>
      <xdr:rowOff>47626</xdr:rowOff>
    </xdr:from>
    <xdr:to>
      <xdr:col>13</xdr:col>
      <xdr:colOff>104775</xdr:colOff>
      <xdr:row>92</xdr:row>
      <xdr:rowOff>104776</xdr:rowOff>
    </xdr:to>
    <xdr:sp macro="" textlink="">
      <xdr:nvSpPr>
        <xdr:cNvPr id="2" name="文字方塊 1"/>
        <xdr:cNvSpPr txBox="1"/>
      </xdr:nvSpPr>
      <xdr:spPr>
        <a:xfrm>
          <a:off x="7029450" y="16649701"/>
          <a:ext cx="6477000" cy="3619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400">
              <a:latin typeface="+mn-ea"/>
              <a:ea typeface="+mn-ea"/>
            </a:rPr>
            <a:t>財產收入</a:t>
          </a:r>
          <a:endParaRPr lang="en-US" altLang="zh-TW" sz="1400">
            <a:latin typeface="+mn-ea"/>
            <a:ea typeface="+mn-ea"/>
          </a:endParaRPr>
        </a:p>
        <a:p>
          <a:r>
            <a:rPr lang="zh-TW" altLang="en-US" sz="1400">
              <a:latin typeface="+mn-ea"/>
              <a:ea typeface="+mn-ea"/>
            </a:rPr>
            <a:t>說明一：</a:t>
          </a:r>
          <a:endParaRPr lang="en-US" altLang="zh-TW" sz="1400">
            <a:latin typeface="+mn-ea"/>
            <a:ea typeface="+mn-ea"/>
          </a:endParaRPr>
        </a:p>
        <a:p>
          <a:r>
            <a:rPr lang="en-US" altLang="zh-TW" sz="1400" b="1">
              <a:solidFill>
                <a:srgbClr val="FF0000"/>
              </a:solidFill>
              <a:latin typeface="+mn-ea"/>
              <a:ea typeface="+mn-ea"/>
            </a:rPr>
            <a:t>102</a:t>
          </a:r>
          <a:r>
            <a:rPr lang="zh-TW" altLang="en-US" sz="1400" b="1">
              <a:solidFill>
                <a:srgbClr val="FF0000"/>
              </a:solidFill>
              <a:latin typeface="+mn-ea"/>
              <a:ea typeface="+mn-ea"/>
            </a:rPr>
            <a:t>年</a:t>
          </a:r>
          <a:r>
            <a:rPr lang="zh-TW" altLang="en-US" sz="1400">
              <a:solidFill>
                <a:srgbClr val="FF0000"/>
              </a:solidFill>
              <a:latin typeface="+mn-ea"/>
              <a:ea typeface="+mn-ea"/>
            </a:rPr>
            <a:t>編列財產收入（土地售價）</a:t>
          </a:r>
          <a:r>
            <a:rPr lang="en-US" altLang="zh-TW" sz="1400">
              <a:latin typeface="+mn-ea"/>
              <a:ea typeface="+mn-ea"/>
            </a:rPr>
            <a:t>93,500,000</a:t>
          </a:r>
          <a:r>
            <a:rPr lang="zh-TW" altLang="en-US" sz="1400">
              <a:latin typeface="+mn-ea"/>
              <a:ea typeface="+mn-ea"/>
            </a:rPr>
            <a:t>元，實現數</a:t>
          </a:r>
          <a:r>
            <a:rPr lang="en-US" altLang="zh-TW" sz="1400">
              <a:latin typeface="+mn-ea"/>
              <a:ea typeface="+mn-ea"/>
            </a:rPr>
            <a:t>1,059,960</a:t>
          </a:r>
          <a:r>
            <a:rPr lang="zh-TW" altLang="en-US" sz="1400">
              <a:latin typeface="+mn-ea"/>
              <a:ea typeface="+mn-ea"/>
            </a:rPr>
            <a:t>元（出售鎮有畸零土地收入），應收數</a:t>
          </a:r>
          <a:r>
            <a:rPr lang="en-US" altLang="zh-TW" sz="1400">
              <a:latin typeface="+mn-ea"/>
              <a:ea typeface="+mn-ea"/>
            </a:rPr>
            <a:t>93,500,000</a:t>
          </a:r>
          <a:r>
            <a:rPr lang="zh-TW" altLang="en-US" sz="1400">
              <a:latin typeface="+mn-ea"/>
              <a:ea typeface="+mn-ea"/>
            </a:rPr>
            <a:t>元（舊頭份國中民生段</a:t>
          </a:r>
          <a:r>
            <a:rPr lang="en-US" altLang="zh-TW" sz="1400">
              <a:latin typeface="+mn-ea"/>
              <a:ea typeface="+mn-ea"/>
            </a:rPr>
            <a:t>5</a:t>
          </a:r>
          <a:r>
            <a:rPr lang="zh-TW" altLang="en-US" sz="1400">
              <a:latin typeface="+mn-ea"/>
              <a:ea typeface="+mn-ea"/>
            </a:rPr>
            <a:t>地號），</a:t>
          </a:r>
          <a:r>
            <a:rPr lang="zh-TW" altLang="en-US" sz="1400">
              <a:solidFill>
                <a:srgbClr val="FF0000"/>
              </a:solidFill>
              <a:latin typeface="+mn-ea"/>
              <a:ea typeface="+mn-ea"/>
            </a:rPr>
            <a:t>決算數</a:t>
          </a:r>
          <a:r>
            <a:rPr lang="en-US" altLang="zh-TW" sz="1400">
              <a:solidFill>
                <a:srgbClr val="FF0000"/>
              </a:solidFill>
              <a:latin typeface="+mn-ea"/>
              <a:ea typeface="+mn-ea"/>
            </a:rPr>
            <a:t>94,559,960</a:t>
          </a:r>
          <a:r>
            <a:rPr lang="zh-TW" altLang="en-US" sz="1400">
              <a:solidFill>
                <a:srgbClr val="FF0000"/>
              </a:solidFill>
              <a:latin typeface="+mn-ea"/>
              <a:ea typeface="+mn-ea"/>
            </a:rPr>
            <a:t>元。</a:t>
          </a:r>
          <a:endParaRPr lang="en-US" altLang="zh-TW" sz="1400">
            <a:solidFill>
              <a:srgbClr val="FF0000"/>
            </a:solidFill>
            <a:latin typeface="+mn-ea"/>
            <a:ea typeface="+mn-ea"/>
          </a:endParaRPr>
        </a:p>
        <a:p>
          <a:r>
            <a:rPr lang="en-US" altLang="zh-TW" sz="1400">
              <a:latin typeface="+mn-ea"/>
              <a:ea typeface="+mn-ea"/>
            </a:rPr>
            <a:t>103</a:t>
          </a:r>
          <a:r>
            <a:rPr lang="zh-TW" altLang="en-US" sz="1400">
              <a:latin typeface="+mn-ea"/>
              <a:ea typeface="+mn-ea"/>
            </a:rPr>
            <a:t>年配合縣政府作業，拍賣總價款為</a:t>
          </a:r>
          <a:r>
            <a:rPr lang="en-US" altLang="zh-TW" sz="1400">
              <a:latin typeface="+mn-ea"/>
              <a:ea typeface="+mn-ea"/>
            </a:rPr>
            <a:t>198,020,388</a:t>
          </a:r>
          <a:r>
            <a:rPr lang="zh-TW" altLang="en-US" sz="1400">
              <a:latin typeface="+mn-ea"/>
              <a:ea typeface="+mn-ea"/>
            </a:rPr>
            <a:t>元，縣政府當年度撥款</a:t>
          </a:r>
          <a:r>
            <a:rPr lang="en-US" altLang="zh-TW" sz="1400">
              <a:latin typeface="+mn-ea"/>
              <a:ea typeface="+mn-ea"/>
            </a:rPr>
            <a:t>1</a:t>
          </a:r>
          <a:r>
            <a:rPr lang="zh-TW" altLang="en-US" sz="1400">
              <a:latin typeface="+mn-ea"/>
              <a:ea typeface="+mn-ea"/>
            </a:rPr>
            <a:t>億元，其中</a:t>
          </a:r>
          <a:r>
            <a:rPr lang="en-US" altLang="zh-TW" sz="1400">
              <a:latin typeface="+mn-ea"/>
              <a:ea typeface="+mn-ea"/>
            </a:rPr>
            <a:t>93,500,000</a:t>
          </a:r>
          <a:r>
            <a:rPr lang="zh-TW" altLang="en-US" sz="1400">
              <a:latin typeface="+mn-ea"/>
              <a:ea typeface="+mn-ea"/>
            </a:rPr>
            <a:t>元為</a:t>
          </a:r>
          <a:r>
            <a:rPr lang="en-US" altLang="zh-TW" sz="1400">
              <a:latin typeface="+mn-ea"/>
              <a:ea typeface="+mn-ea"/>
            </a:rPr>
            <a:t>102</a:t>
          </a:r>
          <a:r>
            <a:rPr lang="zh-TW" altLang="en-US" sz="1400">
              <a:latin typeface="+mn-ea"/>
              <a:ea typeface="+mn-ea"/>
            </a:rPr>
            <a:t>年應收款，</a:t>
          </a:r>
          <a:r>
            <a:rPr lang="en-US" altLang="zh-TW" sz="1400">
              <a:latin typeface="+mn-ea"/>
              <a:ea typeface="+mn-ea"/>
            </a:rPr>
            <a:t>6,500,000</a:t>
          </a:r>
          <a:r>
            <a:rPr lang="zh-TW" altLang="en-US" sz="1400">
              <a:latin typeface="+mn-ea"/>
              <a:ea typeface="+mn-ea"/>
            </a:rPr>
            <a:t>元年入當年度財產收入。</a:t>
          </a:r>
          <a:r>
            <a:rPr lang="en-US" altLang="zh-TW" sz="1400">
              <a:latin typeface="+mn-ea"/>
              <a:ea typeface="+mn-ea"/>
            </a:rPr>
            <a:t>98,203,388</a:t>
          </a:r>
          <a:r>
            <a:rPr lang="zh-TW" altLang="en-US" sz="1400">
              <a:latin typeface="+mn-ea"/>
              <a:ea typeface="+mn-ea"/>
            </a:rPr>
            <a:t>元應收未收。</a:t>
          </a:r>
          <a:endParaRPr lang="en-US" altLang="zh-TW" sz="1400">
            <a:latin typeface="+mn-ea"/>
            <a:ea typeface="+mn-ea"/>
          </a:endParaRPr>
        </a:p>
        <a:p>
          <a:r>
            <a:rPr lang="en-US" altLang="zh-TW" sz="1400" b="1">
              <a:solidFill>
                <a:srgbClr val="FF0000"/>
              </a:solidFill>
              <a:latin typeface="+mn-ea"/>
              <a:ea typeface="+mn-ea"/>
            </a:rPr>
            <a:t>104</a:t>
          </a:r>
          <a:r>
            <a:rPr lang="zh-TW" altLang="en-US" sz="1400" b="1">
              <a:solidFill>
                <a:srgbClr val="FF0000"/>
              </a:solidFill>
              <a:latin typeface="+mn-ea"/>
              <a:ea typeface="+mn-ea"/>
            </a:rPr>
            <a:t>年</a:t>
          </a:r>
          <a:r>
            <a:rPr lang="zh-TW" altLang="en-US" sz="1400">
              <a:latin typeface="+mn-ea"/>
              <a:ea typeface="+mn-ea"/>
            </a:rPr>
            <a:t>縣政府還款</a:t>
          </a:r>
          <a:r>
            <a:rPr lang="en-US" altLang="zh-TW" sz="1400">
              <a:latin typeface="+mn-ea"/>
              <a:ea typeface="+mn-ea"/>
            </a:rPr>
            <a:t>10,000,000</a:t>
          </a:r>
          <a:r>
            <a:rPr lang="zh-TW" altLang="en-US" sz="1400">
              <a:latin typeface="+mn-ea"/>
              <a:ea typeface="+mn-ea"/>
            </a:rPr>
            <a:t>元，並將尚未償還之數額</a:t>
          </a:r>
          <a:r>
            <a:rPr lang="en-US" altLang="zh-TW" sz="1400">
              <a:solidFill>
                <a:srgbClr val="FF0000"/>
              </a:solidFill>
              <a:latin typeface="+mn-ea"/>
              <a:ea typeface="+mn-ea"/>
            </a:rPr>
            <a:t>88,020,388</a:t>
          </a:r>
          <a:r>
            <a:rPr lang="zh-TW" altLang="en-US" sz="1400">
              <a:solidFill>
                <a:srgbClr val="FF0000"/>
              </a:solidFill>
              <a:latin typeface="+mn-ea"/>
              <a:ea typeface="+mn-ea"/>
            </a:rPr>
            <a:t>元列入財產收入</a:t>
          </a:r>
          <a:r>
            <a:rPr lang="zh-TW" altLang="zh-TW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（土地售價）</a:t>
          </a:r>
          <a:r>
            <a:rPr lang="zh-TW" altLang="en-US" sz="1400">
              <a:solidFill>
                <a:srgbClr val="FF0000"/>
              </a:solidFill>
              <a:latin typeface="+mn-ea"/>
              <a:ea typeface="+mn-ea"/>
            </a:rPr>
            <a:t>（</a:t>
          </a:r>
          <a:r>
            <a:rPr lang="zh-TW" altLang="zh-TW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舊頭份國中民生段</a:t>
          </a:r>
          <a:r>
            <a:rPr lang="en-US" altLang="zh-TW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zh-TW" altLang="zh-TW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地號）</a:t>
          </a:r>
          <a:r>
            <a:rPr lang="zh-TW" altLang="en-US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之保留數</a:t>
          </a:r>
          <a:r>
            <a:rPr lang="zh-TW" altLang="en-US" sz="1400">
              <a:solidFill>
                <a:srgbClr val="FF0000"/>
              </a:solidFill>
              <a:latin typeface="+mn-ea"/>
              <a:ea typeface="+mn-ea"/>
            </a:rPr>
            <a:t>。</a:t>
          </a:r>
          <a:endParaRPr lang="en-US" altLang="zh-TW" sz="1400">
            <a:solidFill>
              <a:srgbClr val="FF0000"/>
            </a:solidFill>
            <a:latin typeface="+mn-ea"/>
            <a:ea typeface="+mn-ea"/>
          </a:endParaRPr>
        </a:p>
        <a:p>
          <a:r>
            <a:rPr lang="en-US" altLang="zh-TW" sz="1400">
              <a:latin typeface="+mn-ea"/>
              <a:ea typeface="+mn-ea"/>
            </a:rPr>
            <a:t>105</a:t>
          </a:r>
          <a:r>
            <a:rPr lang="zh-TW" altLang="en-US" sz="1400">
              <a:latin typeface="+mn-ea"/>
              <a:ea typeface="+mn-ea"/>
            </a:rPr>
            <a:t>年縣政府還款</a:t>
          </a:r>
          <a:r>
            <a:rPr lang="en-US" altLang="zh-TW" sz="1400">
              <a:latin typeface="+mn-ea"/>
              <a:ea typeface="+mn-ea"/>
            </a:rPr>
            <a:t>43,020,388</a:t>
          </a:r>
          <a:r>
            <a:rPr lang="zh-TW" altLang="en-US" sz="1400">
              <a:latin typeface="+mn-ea"/>
              <a:ea typeface="+mn-ea"/>
            </a:rPr>
            <a:t>元。</a:t>
          </a:r>
          <a:endParaRPr lang="en-US" altLang="zh-TW" sz="1400">
            <a:latin typeface="+mn-ea"/>
            <a:ea typeface="+mn-ea"/>
          </a:endParaRPr>
        </a:p>
        <a:p>
          <a:r>
            <a:rPr lang="en-US" altLang="zh-TW" sz="1400">
              <a:latin typeface="+mn-ea"/>
              <a:ea typeface="+mn-ea"/>
            </a:rPr>
            <a:t>106</a:t>
          </a:r>
          <a:r>
            <a:rPr lang="zh-TW" altLang="en-US" sz="1400">
              <a:latin typeface="+mn-ea"/>
              <a:ea typeface="+mn-ea"/>
            </a:rPr>
            <a:t>年縣政府還款</a:t>
          </a:r>
          <a:r>
            <a:rPr lang="en-US" altLang="zh-TW" sz="1400">
              <a:latin typeface="+mn-ea"/>
              <a:ea typeface="+mn-ea"/>
            </a:rPr>
            <a:t>45,000,000</a:t>
          </a:r>
          <a:r>
            <a:rPr lang="zh-TW" altLang="en-US" sz="1400">
              <a:latin typeface="+mn-ea"/>
              <a:ea typeface="+mn-ea"/>
            </a:rPr>
            <a:t>元。</a:t>
          </a:r>
          <a:endParaRPr lang="en-US" altLang="zh-TW" sz="1400">
            <a:latin typeface="+mn-ea"/>
            <a:ea typeface="+mn-ea"/>
          </a:endParaRPr>
        </a:p>
        <a:p>
          <a:r>
            <a:rPr lang="zh-TW" altLang="en-US" sz="1400">
              <a:latin typeface="+mn-ea"/>
              <a:ea typeface="+mn-ea"/>
            </a:rPr>
            <a:t>說明二：</a:t>
          </a:r>
          <a:endParaRPr lang="en-US" altLang="zh-TW" sz="1400">
            <a:latin typeface="+mn-ea"/>
            <a:ea typeface="+mn-ea"/>
          </a:endParaRPr>
        </a:p>
        <a:p>
          <a:r>
            <a:rPr lang="en-US" altLang="zh-TW" sz="1400" b="1">
              <a:solidFill>
                <a:srgbClr val="FF0000"/>
              </a:solidFill>
              <a:latin typeface="+mn-ea"/>
              <a:ea typeface="+mn-ea"/>
            </a:rPr>
            <a:t>106</a:t>
          </a:r>
          <a:r>
            <a:rPr lang="zh-TW" altLang="en-US" sz="1400" b="1">
              <a:solidFill>
                <a:srgbClr val="FF0000"/>
              </a:solidFill>
              <a:latin typeface="+mn-ea"/>
              <a:ea typeface="+mn-ea"/>
            </a:rPr>
            <a:t>年</a:t>
          </a:r>
          <a:r>
            <a:rPr lang="zh-TW" altLang="en-US" sz="1400">
              <a:solidFill>
                <a:srgbClr val="FF0000"/>
              </a:solidFill>
              <a:latin typeface="+mn-ea"/>
              <a:ea typeface="+mn-ea"/>
            </a:rPr>
            <a:t>財產收入投資收回</a:t>
          </a:r>
          <a:r>
            <a:rPr lang="en-US" altLang="zh-TW" sz="1400">
              <a:solidFill>
                <a:srgbClr val="FF0000"/>
              </a:solidFill>
              <a:latin typeface="+mn-ea"/>
              <a:ea typeface="+mn-ea"/>
            </a:rPr>
            <a:t>147,596,703</a:t>
          </a:r>
          <a:r>
            <a:rPr lang="zh-TW" altLang="en-US" sz="1400">
              <a:solidFill>
                <a:srgbClr val="FF0000"/>
              </a:solidFill>
              <a:latin typeface="+mn-ea"/>
              <a:ea typeface="+mn-ea"/>
            </a:rPr>
            <a:t>元</a:t>
          </a:r>
          <a:r>
            <a:rPr lang="zh-TW" altLang="en-US" sz="1400">
              <a:latin typeface="+mn-ea"/>
              <a:ea typeface="+mn-ea"/>
            </a:rPr>
            <a:t>，原本所新建中納骨堂支之列於公共造產基金，因政策決議改由總預算執行，爰將投資之金額作收回作總預算收入之登錄。</a:t>
          </a:r>
          <a:endParaRPr lang="en-US" altLang="zh-TW" sz="1400">
            <a:latin typeface="+mn-ea"/>
            <a:ea typeface="+mn-ea"/>
          </a:endParaRPr>
        </a:p>
        <a:p>
          <a:endParaRPr lang="zh-TW" altLang="en-US" sz="1400"/>
        </a:p>
      </xdr:txBody>
    </xdr:sp>
    <xdr:clientData/>
  </xdr:twoCellAnchor>
  <xdr:twoCellAnchor>
    <xdr:from>
      <xdr:col>0</xdr:col>
      <xdr:colOff>323850</xdr:colOff>
      <xdr:row>44</xdr:row>
      <xdr:rowOff>19050</xdr:rowOff>
    </xdr:from>
    <xdr:to>
      <xdr:col>6</xdr:col>
      <xdr:colOff>142875</xdr:colOff>
      <xdr:row>58</xdr:row>
      <xdr:rowOff>152400</xdr:rowOff>
    </xdr:to>
    <xdr:graphicFrame macro="">
      <xdr:nvGraphicFramePr>
        <xdr:cNvPr id="7" name="圖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457199</xdr:colOff>
      <xdr:row>56</xdr:row>
      <xdr:rowOff>152400</xdr:rowOff>
    </xdr:from>
    <xdr:to>
      <xdr:col>12</xdr:col>
      <xdr:colOff>1200149</xdr:colOff>
      <xdr:row>63</xdr:row>
      <xdr:rowOff>57150</xdr:rowOff>
    </xdr:to>
    <xdr:sp macro="" textlink="">
      <xdr:nvSpPr>
        <xdr:cNvPr id="8" name="文字方塊 7"/>
        <xdr:cNvSpPr txBox="1"/>
      </xdr:nvSpPr>
      <xdr:spPr>
        <a:xfrm>
          <a:off x="8124824" y="13706475"/>
          <a:ext cx="6010275" cy="1371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800" b="0"/>
            <a:t>規費收入</a:t>
          </a:r>
          <a:endParaRPr lang="en-US" altLang="zh-TW" sz="1800" b="0"/>
        </a:p>
        <a:p>
          <a:r>
            <a:rPr lang="zh-TW" altLang="en-US" sz="1800" b="0"/>
            <a:t>說明：廢棄物清理費原編列於規費收入，自</a:t>
          </a:r>
          <a:r>
            <a:rPr lang="en-US" altLang="zh-TW" sz="1800" b="0"/>
            <a:t>104</a:t>
          </a:r>
          <a:r>
            <a:rPr lang="zh-TW" altLang="en-US" sz="1800" b="0"/>
            <a:t>年度起改編列於其他收入。</a:t>
          </a:r>
        </a:p>
      </xdr:txBody>
    </xdr:sp>
    <xdr:clientData/>
  </xdr:twoCellAnchor>
  <xdr:twoCellAnchor>
    <xdr:from>
      <xdr:col>0</xdr:col>
      <xdr:colOff>285749</xdr:colOff>
      <xdr:row>75</xdr:row>
      <xdr:rowOff>28574</xdr:rowOff>
    </xdr:from>
    <xdr:to>
      <xdr:col>6</xdr:col>
      <xdr:colOff>152399</xdr:colOff>
      <xdr:row>92</xdr:row>
      <xdr:rowOff>95249</xdr:rowOff>
    </xdr:to>
    <xdr:graphicFrame macro="">
      <xdr:nvGraphicFramePr>
        <xdr:cNvPr id="9" name="圖表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323850</xdr:colOff>
      <xdr:row>59</xdr:row>
      <xdr:rowOff>104775</xdr:rowOff>
    </xdr:from>
    <xdr:to>
      <xdr:col>6</xdr:col>
      <xdr:colOff>142875</xdr:colOff>
      <xdr:row>74</xdr:row>
      <xdr:rowOff>57151</xdr:rowOff>
    </xdr:to>
    <xdr:graphicFrame macro="">
      <xdr:nvGraphicFramePr>
        <xdr:cNvPr id="10" name="圖表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742950</xdr:colOff>
      <xdr:row>53</xdr:row>
      <xdr:rowOff>190500</xdr:rowOff>
    </xdr:from>
    <xdr:to>
      <xdr:col>6</xdr:col>
      <xdr:colOff>600075</xdr:colOff>
      <xdr:row>59</xdr:row>
      <xdr:rowOff>104775</xdr:rowOff>
    </xdr:to>
    <xdr:sp macro="" textlink="">
      <xdr:nvSpPr>
        <xdr:cNvPr id="11" name="弧形 10"/>
        <xdr:cNvSpPr/>
      </xdr:nvSpPr>
      <xdr:spPr>
        <a:xfrm>
          <a:off x="7372350" y="13115925"/>
          <a:ext cx="895350" cy="117157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5</xdr:col>
      <xdr:colOff>942975</xdr:colOff>
      <xdr:row>61</xdr:row>
      <xdr:rowOff>66675</xdr:rowOff>
    </xdr:from>
    <xdr:to>
      <xdr:col>6</xdr:col>
      <xdr:colOff>800100</xdr:colOff>
      <xdr:row>66</xdr:row>
      <xdr:rowOff>190500</xdr:rowOff>
    </xdr:to>
    <xdr:sp macro="" textlink="">
      <xdr:nvSpPr>
        <xdr:cNvPr id="14" name="弧形 13"/>
        <xdr:cNvSpPr/>
      </xdr:nvSpPr>
      <xdr:spPr>
        <a:xfrm>
          <a:off x="7572375" y="14668500"/>
          <a:ext cx="895350" cy="1171575"/>
        </a:xfrm>
        <a:prstGeom prst="arc">
          <a:avLst>
            <a:gd name="adj1" fmla="val 20351813"/>
            <a:gd name="adj2" fmla="val 6669674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23</xdr:row>
      <xdr:rowOff>9525</xdr:rowOff>
    </xdr:from>
    <xdr:to>
      <xdr:col>10</xdr:col>
      <xdr:colOff>1085850</xdr:colOff>
      <xdr:row>46</xdr:row>
      <xdr:rowOff>85725</xdr:rowOff>
    </xdr:to>
    <xdr:graphicFrame macro="">
      <xdr:nvGraphicFramePr>
        <xdr:cNvPr id="4" name="圖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685799</xdr:colOff>
      <xdr:row>48</xdr:row>
      <xdr:rowOff>9524</xdr:rowOff>
    </xdr:from>
    <xdr:to>
      <xdr:col>10</xdr:col>
      <xdr:colOff>1095375</xdr:colOff>
      <xdr:row>70</xdr:row>
      <xdr:rowOff>76200</xdr:rowOff>
    </xdr:to>
    <xdr:graphicFrame macro="">
      <xdr:nvGraphicFramePr>
        <xdr:cNvPr id="5" name="圖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76</xdr:row>
      <xdr:rowOff>66675</xdr:rowOff>
    </xdr:from>
    <xdr:to>
      <xdr:col>10</xdr:col>
      <xdr:colOff>1076325</xdr:colOff>
      <xdr:row>98</xdr:row>
      <xdr:rowOff>123825</xdr:rowOff>
    </xdr:to>
    <xdr:graphicFrame macro="">
      <xdr:nvGraphicFramePr>
        <xdr:cNvPr id="6" name="圖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685799</xdr:colOff>
      <xdr:row>100</xdr:row>
      <xdr:rowOff>47624</xdr:rowOff>
    </xdr:from>
    <xdr:to>
      <xdr:col>10</xdr:col>
      <xdr:colOff>1066799</xdr:colOff>
      <xdr:row>122</xdr:row>
      <xdr:rowOff>209549</xdr:rowOff>
    </xdr:to>
    <xdr:graphicFrame macro="">
      <xdr:nvGraphicFramePr>
        <xdr:cNvPr id="7" name="圖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676275</xdr:colOff>
      <xdr:row>124</xdr:row>
      <xdr:rowOff>85724</xdr:rowOff>
    </xdr:from>
    <xdr:to>
      <xdr:col>10</xdr:col>
      <xdr:colOff>1047750</xdr:colOff>
      <xdr:row>144</xdr:row>
      <xdr:rowOff>209549</xdr:rowOff>
    </xdr:to>
    <xdr:graphicFrame macro="">
      <xdr:nvGraphicFramePr>
        <xdr:cNvPr id="9" name="圖表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266700</xdr:colOff>
      <xdr:row>22</xdr:row>
      <xdr:rowOff>190499</xdr:rowOff>
    </xdr:from>
    <xdr:to>
      <xdr:col>18</xdr:col>
      <xdr:colOff>847725</xdr:colOff>
      <xdr:row>46</xdr:row>
      <xdr:rowOff>104774</xdr:rowOff>
    </xdr:to>
    <xdr:graphicFrame macro="">
      <xdr:nvGraphicFramePr>
        <xdr:cNvPr id="10" name="圖表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304800</xdr:colOff>
      <xdr:row>48</xdr:row>
      <xdr:rowOff>9525</xdr:rowOff>
    </xdr:from>
    <xdr:to>
      <xdr:col>18</xdr:col>
      <xdr:colOff>857250</xdr:colOff>
      <xdr:row>70</xdr:row>
      <xdr:rowOff>85725</xdr:rowOff>
    </xdr:to>
    <xdr:graphicFrame macro="">
      <xdr:nvGraphicFramePr>
        <xdr:cNvPr id="11" name="圖表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295275</xdr:colOff>
      <xdr:row>76</xdr:row>
      <xdr:rowOff>38099</xdr:rowOff>
    </xdr:from>
    <xdr:to>
      <xdr:col>18</xdr:col>
      <xdr:colOff>876301</xdr:colOff>
      <xdr:row>98</xdr:row>
      <xdr:rowOff>123824</xdr:rowOff>
    </xdr:to>
    <xdr:graphicFrame macro="">
      <xdr:nvGraphicFramePr>
        <xdr:cNvPr id="12" name="圖表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266700</xdr:colOff>
      <xdr:row>100</xdr:row>
      <xdr:rowOff>57149</xdr:rowOff>
    </xdr:from>
    <xdr:to>
      <xdr:col>18</xdr:col>
      <xdr:colOff>857250</xdr:colOff>
      <xdr:row>123</xdr:row>
      <xdr:rowOff>38100</xdr:rowOff>
    </xdr:to>
    <xdr:graphicFrame macro="">
      <xdr:nvGraphicFramePr>
        <xdr:cNvPr id="14" name="圖表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18</xdr:col>
      <xdr:colOff>1171575</xdr:colOff>
      <xdr:row>42</xdr:row>
      <xdr:rowOff>104775</xdr:rowOff>
    </xdr:from>
    <xdr:to>
      <xdr:col>19</xdr:col>
      <xdr:colOff>904875</xdr:colOff>
      <xdr:row>54</xdr:row>
      <xdr:rowOff>95250</xdr:rowOff>
    </xdr:to>
    <xdr:sp macro="" textlink="">
      <xdr:nvSpPr>
        <xdr:cNvPr id="2" name="文字方塊 1"/>
        <xdr:cNvSpPr txBox="1"/>
      </xdr:nvSpPr>
      <xdr:spPr>
        <a:xfrm>
          <a:off x="21688425" y="8810625"/>
          <a:ext cx="1057275" cy="2505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說明：</a:t>
          </a:r>
          <a:endParaRPr lang="en-US" altLang="zh-TW" sz="1200"/>
        </a:p>
        <a:p>
          <a:r>
            <a:rPr lang="en-US" altLang="zh-TW" sz="1200"/>
            <a:t>93</a:t>
          </a:r>
          <a:r>
            <a:rPr lang="zh-TW" altLang="en-US" sz="1200"/>
            <a:t>（含）年以前遺產稅與贈與稅為同一科目：遺產贈與稅。</a:t>
          </a:r>
          <a:endParaRPr lang="en-US" altLang="zh-TW" sz="1200"/>
        </a:p>
        <a:p>
          <a:r>
            <a:rPr lang="en-US" altLang="zh-TW" sz="1200"/>
            <a:t>94</a:t>
          </a:r>
          <a:r>
            <a:rPr lang="zh-TW" altLang="en-US" sz="1200"/>
            <a:t>年（含）以後：遺產稅與贈與稅始分列不同科目。</a:t>
          </a:r>
        </a:p>
      </xdr:txBody>
    </xdr:sp>
    <xdr:clientData/>
  </xdr:twoCellAnchor>
  <xdr:twoCellAnchor>
    <xdr:from>
      <xdr:col>18</xdr:col>
      <xdr:colOff>114300</xdr:colOff>
      <xdr:row>38</xdr:row>
      <xdr:rowOff>114300</xdr:rowOff>
    </xdr:from>
    <xdr:to>
      <xdr:col>19</xdr:col>
      <xdr:colOff>257175</xdr:colOff>
      <xdr:row>44</xdr:row>
      <xdr:rowOff>200025</xdr:rowOff>
    </xdr:to>
    <xdr:sp macro="" textlink="">
      <xdr:nvSpPr>
        <xdr:cNvPr id="3" name="弧形 2"/>
        <xdr:cNvSpPr/>
      </xdr:nvSpPr>
      <xdr:spPr>
        <a:xfrm>
          <a:off x="20631150" y="7981950"/>
          <a:ext cx="1466850" cy="1343025"/>
        </a:xfrm>
        <a:prstGeom prst="arc">
          <a:avLst>
            <a:gd name="adj1" fmla="val 16200000"/>
            <a:gd name="adj2" fmla="val 756519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18</xdr:col>
      <xdr:colOff>371476</xdr:colOff>
      <xdr:row>52</xdr:row>
      <xdr:rowOff>19050</xdr:rowOff>
    </xdr:from>
    <xdr:to>
      <xdr:col>19</xdr:col>
      <xdr:colOff>152401</xdr:colOff>
      <xdr:row>59</xdr:row>
      <xdr:rowOff>95250</xdr:rowOff>
    </xdr:to>
    <xdr:sp macro="" textlink="">
      <xdr:nvSpPr>
        <xdr:cNvPr id="15" name="弧形 14"/>
        <xdr:cNvSpPr/>
      </xdr:nvSpPr>
      <xdr:spPr>
        <a:xfrm>
          <a:off x="20888326" y="10820400"/>
          <a:ext cx="1104900" cy="1543050"/>
        </a:xfrm>
        <a:prstGeom prst="arc">
          <a:avLst>
            <a:gd name="adj1" fmla="val 20040728"/>
            <a:gd name="adj2" fmla="val 568439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18</xdr:col>
      <xdr:colOff>1114425</xdr:colOff>
      <xdr:row>95</xdr:row>
      <xdr:rowOff>9525</xdr:rowOff>
    </xdr:from>
    <xdr:to>
      <xdr:col>19</xdr:col>
      <xdr:colOff>847725</xdr:colOff>
      <xdr:row>108</xdr:row>
      <xdr:rowOff>57150</xdr:rowOff>
    </xdr:to>
    <xdr:sp macro="" textlink="">
      <xdr:nvSpPr>
        <xdr:cNvPr id="17" name="文字方塊 16"/>
        <xdr:cNvSpPr txBox="1"/>
      </xdr:nvSpPr>
      <xdr:spPr>
        <a:xfrm>
          <a:off x="21631275" y="18983325"/>
          <a:ext cx="1057275" cy="2771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/>
            <a:t>說明：</a:t>
          </a:r>
          <a:endParaRPr lang="en-US" altLang="zh-TW" sz="1200"/>
        </a:p>
        <a:p>
          <a:r>
            <a:rPr lang="en-US" altLang="zh-TW" sz="1200"/>
            <a:t>92</a:t>
          </a:r>
          <a:r>
            <a:rPr lang="zh-TW" altLang="en-US" sz="1200"/>
            <a:t>（含）年以前中央統籌分配稅與縣統籌分配稅為同一科目：統籌分配稅。</a:t>
          </a:r>
          <a:endParaRPr lang="en-US" altLang="zh-TW" sz="1200"/>
        </a:p>
        <a:p>
          <a:r>
            <a:rPr lang="en-US" altLang="zh-TW" sz="1200"/>
            <a:t>93</a:t>
          </a:r>
          <a:r>
            <a:rPr lang="zh-TW" altLang="en-US" sz="1200"/>
            <a:t>年（含）以後：</a:t>
          </a:r>
          <a:r>
            <a:rPr lang="zh-TW" altLang="zh-TW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中央統籌分配稅與縣統籌分配稅</a:t>
          </a:r>
          <a:r>
            <a:rPr lang="zh-TW" altLang="en-US" sz="1200"/>
            <a:t>始分列不同科目。</a:t>
          </a:r>
        </a:p>
      </xdr:txBody>
    </xdr:sp>
    <xdr:clientData/>
  </xdr:twoCellAnchor>
  <xdr:twoCellAnchor>
    <xdr:from>
      <xdr:col>18</xdr:col>
      <xdr:colOff>133350</xdr:colOff>
      <xdr:row>91</xdr:row>
      <xdr:rowOff>9525</xdr:rowOff>
    </xdr:from>
    <xdr:to>
      <xdr:col>19</xdr:col>
      <xdr:colOff>276225</xdr:colOff>
      <xdr:row>97</xdr:row>
      <xdr:rowOff>95250</xdr:rowOff>
    </xdr:to>
    <xdr:sp macro="" textlink="">
      <xdr:nvSpPr>
        <xdr:cNvPr id="19" name="弧形 18"/>
        <xdr:cNvSpPr/>
      </xdr:nvSpPr>
      <xdr:spPr>
        <a:xfrm>
          <a:off x="20650200" y="18145125"/>
          <a:ext cx="1466850" cy="1343025"/>
        </a:xfrm>
        <a:prstGeom prst="arc">
          <a:avLst>
            <a:gd name="adj1" fmla="val 16200000"/>
            <a:gd name="adj2" fmla="val 756519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18</xdr:col>
      <xdr:colOff>390525</xdr:colOff>
      <xdr:row>105</xdr:row>
      <xdr:rowOff>180975</xdr:rowOff>
    </xdr:from>
    <xdr:to>
      <xdr:col>19</xdr:col>
      <xdr:colOff>171450</xdr:colOff>
      <xdr:row>113</xdr:row>
      <xdr:rowOff>47625</xdr:rowOff>
    </xdr:to>
    <xdr:sp macro="" textlink="">
      <xdr:nvSpPr>
        <xdr:cNvPr id="20" name="弧形 19"/>
        <xdr:cNvSpPr/>
      </xdr:nvSpPr>
      <xdr:spPr>
        <a:xfrm>
          <a:off x="20907375" y="21250275"/>
          <a:ext cx="1104900" cy="1543050"/>
        </a:xfrm>
        <a:prstGeom prst="arc">
          <a:avLst>
            <a:gd name="adj1" fmla="val 20040728"/>
            <a:gd name="adj2" fmla="val 568439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14</xdr:row>
      <xdr:rowOff>180974</xdr:rowOff>
    </xdr:from>
    <xdr:to>
      <xdr:col>9</xdr:col>
      <xdr:colOff>38100</xdr:colOff>
      <xdr:row>39</xdr:row>
      <xdr:rowOff>114300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23</xdr:row>
      <xdr:rowOff>28573</xdr:rowOff>
    </xdr:from>
    <xdr:to>
      <xdr:col>11</xdr:col>
      <xdr:colOff>742950</xdr:colOff>
      <xdr:row>53</xdr:row>
      <xdr:rowOff>57150</xdr:rowOff>
    </xdr:to>
    <xdr:graphicFrame macro="">
      <xdr:nvGraphicFramePr>
        <xdr:cNvPr id="6" name="圖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1228725</xdr:colOff>
      <xdr:row>23</xdr:row>
      <xdr:rowOff>38099</xdr:rowOff>
    </xdr:from>
    <xdr:to>
      <xdr:col>24</xdr:col>
      <xdr:colOff>133350</xdr:colOff>
      <xdr:row>53</xdr:row>
      <xdr:rowOff>104774</xdr:rowOff>
    </xdr:to>
    <xdr:graphicFrame macro="">
      <xdr:nvGraphicFramePr>
        <xdr:cNvPr id="8" name="圖表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14</xdr:row>
      <xdr:rowOff>38100</xdr:rowOff>
    </xdr:from>
    <xdr:to>
      <xdr:col>8</xdr:col>
      <xdr:colOff>276225</xdr:colOff>
      <xdr:row>32</xdr:row>
      <xdr:rowOff>0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14</xdr:row>
      <xdr:rowOff>76200</xdr:rowOff>
    </xdr:from>
    <xdr:to>
      <xdr:col>11</xdr:col>
      <xdr:colOff>619125</xdr:colOff>
      <xdr:row>31</xdr:row>
      <xdr:rowOff>200025</xdr:rowOff>
    </xdr:to>
    <xdr:sp macro="" textlink="">
      <xdr:nvSpPr>
        <xdr:cNvPr id="4" name="文字方塊 3"/>
        <xdr:cNvSpPr txBox="1"/>
      </xdr:nvSpPr>
      <xdr:spPr>
        <a:xfrm>
          <a:off x="10963275" y="4981575"/>
          <a:ext cx="3924300" cy="3686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2400"/>
            <a:t>說明：</a:t>
          </a:r>
          <a:endParaRPr lang="en-US" altLang="zh-TW" sz="2400"/>
        </a:p>
        <a:p>
          <a:r>
            <a:rPr lang="en-US" altLang="zh-TW" sz="2400"/>
            <a:t>1.</a:t>
          </a:r>
          <a:r>
            <a:rPr lang="zh-TW" altLang="en-US" sz="2400"/>
            <a:t>本所</a:t>
          </a:r>
          <a:r>
            <a:rPr lang="en-US" altLang="zh-TW" sz="2400"/>
            <a:t>99%</a:t>
          </a:r>
          <a:r>
            <a:rPr lang="zh-TW" altLang="en-US" sz="2400"/>
            <a:t>以上之人事支出為經常門支出。</a:t>
          </a:r>
          <a:endParaRPr lang="en-US" altLang="zh-TW" sz="2400"/>
        </a:p>
        <a:p>
          <a:r>
            <a:rPr lang="en-US" altLang="zh-TW" sz="2400"/>
            <a:t>2.</a:t>
          </a:r>
          <a:r>
            <a:rPr lang="zh-TW" altLang="en-US" sz="2400"/>
            <a:t>人事費用佔經常門總支出比例在</a:t>
          </a:r>
          <a:r>
            <a:rPr lang="en-US" altLang="zh-TW" sz="2400"/>
            <a:t>50%</a:t>
          </a:r>
          <a:r>
            <a:rPr lang="zh-TW" altLang="en-US" sz="2400"/>
            <a:t>上下，其餘用於其他基本經常性業務支出。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1285874</xdr:colOff>
      <xdr:row>20</xdr:row>
      <xdr:rowOff>76199</xdr:rowOff>
    </xdr:from>
    <xdr:to>
      <xdr:col>16</xdr:col>
      <xdr:colOff>781050</xdr:colOff>
      <xdr:row>47</xdr:row>
      <xdr:rowOff>19050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161924</xdr:rowOff>
    </xdr:from>
    <xdr:to>
      <xdr:col>12</xdr:col>
      <xdr:colOff>0</xdr:colOff>
      <xdr:row>39</xdr:row>
      <xdr:rowOff>152399</xdr:rowOff>
    </xdr:to>
    <xdr:graphicFrame macro="">
      <xdr:nvGraphicFramePr>
        <xdr:cNvPr id="4" name="圖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95251</xdr:rowOff>
    </xdr:from>
    <xdr:to>
      <xdr:col>7</xdr:col>
      <xdr:colOff>47625</xdr:colOff>
      <xdr:row>43</xdr:row>
      <xdr:rowOff>152401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2"/>
  <sheetViews>
    <sheetView topLeftCell="A85" workbookViewId="0">
      <selection activeCell="B121" sqref="B121"/>
    </sheetView>
  </sheetViews>
  <sheetFormatPr defaultRowHeight="16.5"/>
  <cols>
    <col min="1" max="1" width="14" style="4" customWidth="1"/>
    <col min="2" max="2" width="19.375" style="7" bestFit="1" customWidth="1"/>
    <col min="3" max="9" width="13.625" style="7" customWidth="1"/>
    <col min="10" max="10" width="1" style="7" customWidth="1"/>
    <col min="11" max="12" width="13.625" style="4" customWidth="1"/>
    <col min="13" max="13" width="18.875" style="4" bestFit="1" customWidth="1"/>
    <col min="14" max="14" width="15" style="4" bestFit="1" customWidth="1"/>
    <col min="15" max="260" width="9" style="4"/>
    <col min="261" max="261" width="26.75" style="4" customWidth="1"/>
    <col min="262" max="262" width="19.375" style="4" bestFit="1" customWidth="1"/>
    <col min="263" max="263" width="22.25" style="4" bestFit="1" customWidth="1"/>
    <col min="264" max="264" width="19.375" style="4" bestFit="1" customWidth="1"/>
    <col min="265" max="265" width="17.5" style="4" bestFit="1" customWidth="1"/>
    <col min="266" max="266" width="41.75" style="4" customWidth="1"/>
    <col min="267" max="516" width="9" style="4"/>
    <col min="517" max="517" width="26.75" style="4" customWidth="1"/>
    <col min="518" max="518" width="19.375" style="4" bestFit="1" customWidth="1"/>
    <col min="519" max="519" width="22.25" style="4" bestFit="1" customWidth="1"/>
    <col min="520" max="520" width="19.375" style="4" bestFit="1" customWidth="1"/>
    <col min="521" max="521" width="17.5" style="4" bestFit="1" customWidth="1"/>
    <col min="522" max="522" width="41.75" style="4" customWidth="1"/>
    <col min="523" max="772" width="9" style="4"/>
    <col min="773" max="773" width="26.75" style="4" customWidth="1"/>
    <col min="774" max="774" width="19.375" style="4" bestFit="1" customWidth="1"/>
    <col min="775" max="775" width="22.25" style="4" bestFit="1" customWidth="1"/>
    <col min="776" max="776" width="19.375" style="4" bestFit="1" customWidth="1"/>
    <col min="777" max="777" width="17.5" style="4" bestFit="1" customWidth="1"/>
    <col min="778" max="778" width="41.75" style="4" customWidth="1"/>
    <col min="779" max="1028" width="9" style="4"/>
    <col min="1029" max="1029" width="26.75" style="4" customWidth="1"/>
    <col min="1030" max="1030" width="19.375" style="4" bestFit="1" customWidth="1"/>
    <col min="1031" max="1031" width="22.25" style="4" bestFit="1" customWidth="1"/>
    <col min="1032" max="1032" width="19.375" style="4" bestFit="1" customWidth="1"/>
    <col min="1033" max="1033" width="17.5" style="4" bestFit="1" customWidth="1"/>
    <col min="1034" max="1034" width="41.75" style="4" customWidth="1"/>
    <col min="1035" max="1284" width="9" style="4"/>
    <col min="1285" max="1285" width="26.75" style="4" customWidth="1"/>
    <col min="1286" max="1286" width="19.375" style="4" bestFit="1" customWidth="1"/>
    <col min="1287" max="1287" width="22.25" style="4" bestFit="1" customWidth="1"/>
    <col min="1288" max="1288" width="19.375" style="4" bestFit="1" customWidth="1"/>
    <col min="1289" max="1289" width="17.5" style="4" bestFit="1" customWidth="1"/>
    <col min="1290" max="1290" width="41.75" style="4" customWidth="1"/>
    <col min="1291" max="1540" width="9" style="4"/>
    <col min="1541" max="1541" width="26.75" style="4" customWidth="1"/>
    <col min="1542" max="1542" width="19.375" style="4" bestFit="1" customWidth="1"/>
    <col min="1543" max="1543" width="22.25" style="4" bestFit="1" customWidth="1"/>
    <col min="1544" max="1544" width="19.375" style="4" bestFit="1" customWidth="1"/>
    <col min="1545" max="1545" width="17.5" style="4" bestFit="1" customWidth="1"/>
    <col min="1546" max="1546" width="41.75" style="4" customWidth="1"/>
    <col min="1547" max="1796" width="9" style="4"/>
    <col min="1797" max="1797" width="26.75" style="4" customWidth="1"/>
    <col min="1798" max="1798" width="19.375" style="4" bestFit="1" customWidth="1"/>
    <col min="1799" max="1799" width="22.25" style="4" bestFit="1" customWidth="1"/>
    <col min="1800" max="1800" width="19.375" style="4" bestFit="1" customWidth="1"/>
    <col min="1801" max="1801" width="17.5" style="4" bestFit="1" customWidth="1"/>
    <col min="1802" max="1802" width="41.75" style="4" customWidth="1"/>
    <col min="1803" max="2052" width="9" style="4"/>
    <col min="2053" max="2053" width="26.75" style="4" customWidth="1"/>
    <col min="2054" max="2054" width="19.375" style="4" bestFit="1" customWidth="1"/>
    <col min="2055" max="2055" width="22.25" style="4" bestFit="1" customWidth="1"/>
    <col min="2056" max="2056" width="19.375" style="4" bestFit="1" customWidth="1"/>
    <col min="2057" max="2057" width="17.5" style="4" bestFit="1" customWidth="1"/>
    <col min="2058" max="2058" width="41.75" style="4" customWidth="1"/>
    <col min="2059" max="2308" width="9" style="4"/>
    <col min="2309" max="2309" width="26.75" style="4" customWidth="1"/>
    <col min="2310" max="2310" width="19.375" style="4" bestFit="1" customWidth="1"/>
    <col min="2311" max="2311" width="22.25" style="4" bestFit="1" customWidth="1"/>
    <col min="2312" max="2312" width="19.375" style="4" bestFit="1" customWidth="1"/>
    <col min="2313" max="2313" width="17.5" style="4" bestFit="1" customWidth="1"/>
    <col min="2314" max="2314" width="41.75" style="4" customWidth="1"/>
    <col min="2315" max="2564" width="9" style="4"/>
    <col min="2565" max="2565" width="26.75" style="4" customWidth="1"/>
    <col min="2566" max="2566" width="19.375" style="4" bestFit="1" customWidth="1"/>
    <col min="2567" max="2567" width="22.25" style="4" bestFit="1" customWidth="1"/>
    <col min="2568" max="2568" width="19.375" style="4" bestFit="1" customWidth="1"/>
    <col min="2569" max="2569" width="17.5" style="4" bestFit="1" customWidth="1"/>
    <col min="2570" max="2570" width="41.75" style="4" customWidth="1"/>
    <col min="2571" max="2820" width="9" style="4"/>
    <col min="2821" max="2821" width="26.75" style="4" customWidth="1"/>
    <col min="2822" max="2822" width="19.375" style="4" bestFit="1" customWidth="1"/>
    <col min="2823" max="2823" width="22.25" style="4" bestFit="1" customWidth="1"/>
    <col min="2824" max="2824" width="19.375" style="4" bestFit="1" customWidth="1"/>
    <col min="2825" max="2825" width="17.5" style="4" bestFit="1" customWidth="1"/>
    <col min="2826" max="2826" width="41.75" style="4" customWidth="1"/>
    <col min="2827" max="3076" width="9" style="4"/>
    <col min="3077" max="3077" width="26.75" style="4" customWidth="1"/>
    <col min="3078" max="3078" width="19.375" style="4" bestFit="1" customWidth="1"/>
    <col min="3079" max="3079" width="22.25" style="4" bestFit="1" customWidth="1"/>
    <col min="3080" max="3080" width="19.375" style="4" bestFit="1" customWidth="1"/>
    <col min="3081" max="3081" width="17.5" style="4" bestFit="1" customWidth="1"/>
    <col min="3082" max="3082" width="41.75" style="4" customWidth="1"/>
    <col min="3083" max="3332" width="9" style="4"/>
    <col min="3333" max="3333" width="26.75" style="4" customWidth="1"/>
    <col min="3334" max="3334" width="19.375" style="4" bestFit="1" customWidth="1"/>
    <col min="3335" max="3335" width="22.25" style="4" bestFit="1" customWidth="1"/>
    <col min="3336" max="3336" width="19.375" style="4" bestFit="1" customWidth="1"/>
    <col min="3337" max="3337" width="17.5" style="4" bestFit="1" customWidth="1"/>
    <col min="3338" max="3338" width="41.75" style="4" customWidth="1"/>
    <col min="3339" max="3588" width="9" style="4"/>
    <col min="3589" max="3589" width="26.75" style="4" customWidth="1"/>
    <col min="3590" max="3590" width="19.375" style="4" bestFit="1" customWidth="1"/>
    <col min="3591" max="3591" width="22.25" style="4" bestFit="1" customWidth="1"/>
    <col min="3592" max="3592" width="19.375" style="4" bestFit="1" customWidth="1"/>
    <col min="3593" max="3593" width="17.5" style="4" bestFit="1" customWidth="1"/>
    <col min="3594" max="3594" width="41.75" style="4" customWidth="1"/>
    <col min="3595" max="3844" width="9" style="4"/>
    <col min="3845" max="3845" width="26.75" style="4" customWidth="1"/>
    <col min="3846" max="3846" width="19.375" style="4" bestFit="1" customWidth="1"/>
    <col min="3847" max="3847" width="22.25" style="4" bestFit="1" customWidth="1"/>
    <col min="3848" max="3848" width="19.375" style="4" bestFit="1" customWidth="1"/>
    <col min="3849" max="3849" width="17.5" style="4" bestFit="1" customWidth="1"/>
    <col min="3850" max="3850" width="41.75" style="4" customWidth="1"/>
    <col min="3851" max="4100" width="9" style="4"/>
    <col min="4101" max="4101" width="26.75" style="4" customWidth="1"/>
    <col min="4102" max="4102" width="19.375" style="4" bestFit="1" customWidth="1"/>
    <col min="4103" max="4103" width="22.25" style="4" bestFit="1" customWidth="1"/>
    <col min="4104" max="4104" width="19.375" style="4" bestFit="1" customWidth="1"/>
    <col min="4105" max="4105" width="17.5" style="4" bestFit="1" customWidth="1"/>
    <col min="4106" max="4106" width="41.75" style="4" customWidth="1"/>
    <col min="4107" max="4356" width="9" style="4"/>
    <col min="4357" max="4357" width="26.75" style="4" customWidth="1"/>
    <col min="4358" max="4358" width="19.375" style="4" bestFit="1" customWidth="1"/>
    <col min="4359" max="4359" width="22.25" style="4" bestFit="1" customWidth="1"/>
    <col min="4360" max="4360" width="19.375" style="4" bestFit="1" customWidth="1"/>
    <col min="4361" max="4361" width="17.5" style="4" bestFit="1" customWidth="1"/>
    <col min="4362" max="4362" width="41.75" style="4" customWidth="1"/>
    <col min="4363" max="4612" width="9" style="4"/>
    <col min="4613" max="4613" width="26.75" style="4" customWidth="1"/>
    <col min="4614" max="4614" width="19.375" style="4" bestFit="1" customWidth="1"/>
    <col min="4615" max="4615" width="22.25" style="4" bestFit="1" customWidth="1"/>
    <col min="4616" max="4616" width="19.375" style="4" bestFit="1" customWidth="1"/>
    <col min="4617" max="4617" width="17.5" style="4" bestFit="1" customWidth="1"/>
    <col min="4618" max="4618" width="41.75" style="4" customWidth="1"/>
    <col min="4619" max="4868" width="9" style="4"/>
    <col min="4869" max="4869" width="26.75" style="4" customWidth="1"/>
    <col min="4870" max="4870" width="19.375" style="4" bestFit="1" customWidth="1"/>
    <col min="4871" max="4871" width="22.25" style="4" bestFit="1" customWidth="1"/>
    <col min="4872" max="4872" width="19.375" style="4" bestFit="1" customWidth="1"/>
    <col min="4873" max="4873" width="17.5" style="4" bestFit="1" customWidth="1"/>
    <col min="4874" max="4874" width="41.75" style="4" customWidth="1"/>
    <col min="4875" max="5124" width="9" style="4"/>
    <col min="5125" max="5125" width="26.75" style="4" customWidth="1"/>
    <col min="5126" max="5126" width="19.375" style="4" bestFit="1" customWidth="1"/>
    <col min="5127" max="5127" width="22.25" style="4" bestFit="1" customWidth="1"/>
    <col min="5128" max="5128" width="19.375" style="4" bestFit="1" customWidth="1"/>
    <col min="5129" max="5129" width="17.5" style="4" bestFit="1" customWidth="1"/>
    <col min="5130" max="5130" width="41.75" style="4" customWidth="1"/>
    <col min="5131" max="5380" width="9" style="4"/>
    <col min="5381" max="5381" width="26.75" style="4" customWidth="1"/>
    <col min="5382" max="5382" width="19.375" style="4" bestFit="1" customWidth="1"/>
    <col min="5383" max="5383" width="22.25" style="4" bestFit="1" customWidth="1"/>
    <col min="5384" max="5384" width="19.375" style="4" bestFit="1" customWidth="1"/>
    <col min="5385" max="5385" width="17.5" style="4" bestFit="1" customWidth="1"/>
    <col min="5386" max="5386" width="41.75" style="4" customWidth="1"/>
    <col min="5387" max="5636" width="9" style="4"/>
    <col min="5637" max="5637" width="26.75" style="4" customWidth="1"/>
    <col min="5638" max="5638" width="19.375" style="4" bestFit="1" customWidth="1"/>
    <col min="5639" max="5639" width="22.25" style="4" bestFit="1" customWidth="1"/>
    <col min="5640" max="5640" width="19.375" style="4" bestFit="1" customWidth="1"/>
    <col min="5641" max="5641" width="17.5" style="4" bestFit="1" customWidth="1"/>
    <col min="5642" max="5642" width="41.75" style="4" customWidth="1"/>
    <col min="5643" max="5892" width="9" style="4"/>
    <col min="5893" max="5893" width="26.75" style="4" customWidth="1"/>
    <col min="5894" max="5894" width="19.375" style="4" bestFit="1" customWidth="1"/>
    <col min="5895" max="5895" width="22.25" style="4" bestFit="1" customWidth="1"/>
    <col min="5896" max="5896" width="19.375" style="4" bestFit="1" customWidth="1"/>
    <col min="5897" max="5897" width="17.5" style="4" bestFit="1" customWidth="1"/>
    <col min="5898" max="5898" width="41.75" style="4" customWidth="1"/>
    <col min="5899" max="6148" width="9" style="4"/>
    <col min="6149" max="6149" width="26.75" style="4" customWidth="1"/>
    <col min="6150" max="6150" width="19.375" style="4" bestFit="1" customWidth="1"/>
    <col min="6151" max="6151" width="22.25" style="4" bestFit="1" customWidth="1"/>
    <col min="6152" max="6152" width="19.375" style="4" bestFit="1" customWidth="1"/>
    <col min="6153" max="6153" width="17.5" style="4" bestFit="1" customWidth="1"/>
    <col min="6154" max="6154" width="41.75" style="4" customWidth="1"/>
    <col min="6155" max="6404" width="9" style="4"/>
    <col min="6405" max="6405" width="26.75" style="4" customWidth="1"/>
    <col min="6406" max="6406" width="19.375" style="4" bestFit="1" customWidth="1"/>
    <col min="6407" max="6407" width="22.25" style="4" bestFit="1" customWidth="1"/>
    <col min="6408" max="6408" width="19.375" style="4" bestFit="1" customWidth="1"/>
    <col min="6409" max="6409" width="17.5" style="4" bestFit="1" customWidth="1"/>
    <col min="6410" max="6410" width="41.75" style="4" customWidth="1"/>
    <col min="6411" max="6660" width="9" style="4"/>
    <col min="6661" max="6661" width="26.75" style="4" customWidth="1"/>
    <col min="6662" max="6662" width="19.375" style="4" bestFit="1" customWidth="1"/>
    <col min="6663" max="6663" width="22.25" style="4" bestFit="1" customWidth="1"/>
    <col min="6664" max="6664" width="19.375" style="4" bestFit="1" customWidth="1"/>
    <col min="6665" max="6665" width="17.5" style="4" bestFit="1" customWidth="1"/>
    <col min="6666" max="6666" width="41.75" style="4" customWidth="1"/>
    <col min="6667" max="6916" width="9" style="4"/>
    <col min="6917" max="6917" width="26.75" style="4" customWidth="1"/>
    <col min="6918" max="6918" width="19.375" style="4" bestFit="1" customWidth="1"/>
    <col min="6919" max="6919" width="22.25" style="4" bestFit="1" customWidth="1"/>
    <col min="6920" max="6920" width="19.375" style="4" bestFit="1" customWidth="1"/>
    <col min="6921" max="6921" width="17.5" style="4" bestFit="1" customWidth="1"/>
    <col min="6922" max="6922" width="41.75" style="4" customWidth="1"/>
    <col min="6923" max="7172" width="9" style="4"/>
    <col min="7173" max="7173" width="26.75" style="4" customWidth="1"/>
    <col min="7174" max="7174" width="19.375" style="4" bestFit="1" customWidth="1"/>
    <col min="7175" max="7175" width="22.25" style="4" bestFit="1" customWidth="1"/>
    <col min="7176" max="7176" width="19.375" style="4" bestFit="1" customWidth="1"/>
    <col min="7177" max="7177" width="17.5" style="4" bestFit="1" customWidth="1"/>
    <col min="7178" max="7178" width="41.75" style="4" customWidth="1"/>
    <col min="7179" max="7428" width="9" style="4"/>
    <col min="7429" max="7429" width="26.75" style="4" customWidth="1"/>
    <col min="7430" max="7430" width="19.375" style="4" bestFit="1" customWidth="1"/>
    <col min="7431" max="7431" width="22.25" style="4" bestFit="1" customWidth="1"/>
    <col min="7432" max="7432" width="19.375" style="4" bestFit="1" customWidth="1"/>
    <col min="7433" max="7433" width="17.5" style="4" bestFit="1" customWidth="1"/>
    <col min="7434" max="7434" width="41.75" style="4" customWidth="1"/>
    <col min="7435" max="7684" width="9" style="4"/>
    <col min="7685" max="7685" width="26.75" style="4" customWidth="1"/>
    <col min="7686" max="7686" width="19.375" style="4" bestFit="1" customWidth="1"/>
    <col min="7687" max="7687" width="22.25" style="4" bestFit="1" customWidth="1"/>
    <col min="7688" max="7688" width="19.375" style="4" bestFit="1" customWidth="1"/>
    <col min="7689" max="7689" width="17.5" style="4" bestFit="1" customWidth="1"/>
    <col min="7690" max="7690" width="41.75" style="4" customWidth="1"/>
    <col min="7691" max="7940" width="9" style="4"/>
    <col min="7941" max="7941" width="26.75" style="4" customWidth="1"/>
    <col min="7942" max="7942" width="19.375" style="4" bestFit="1" customWidth="1"/>
    <col min="7943" max="7943" width="22.25" style="4" bestFit="1" customWidth="1"/>
    <col min="7944" max="7944" width="19.375" style="4" bestFit="1" customWidth="1"/>
    <col min="7945" max="7945" width="17.5" style="4" bestFit="1" customWidth="1"/>
    <col min="7946" max="7946" width="41.75" style="4" customWidth="1"/>
    <col min="7947" max="8196" width="9" style="4"/>
    <col min="8197" max="8197" width="26.75" style="4" customWidth="1"/>
    <col min="8198" max="8198" width="19.375" style="4" bestFit="1" customWidth="1"/>
    <col min="8199" max="8199" width="22.25" style="4" bestFit="1" customWidth="1"/>
    <col min="8200" max="8200" width="19.375" style="4" bestFit="1" customWidth="1"/>
    <col min="8201" max="8201" width="17.5" style="4" bestFit="1" customWidth="1"/>
    <col min="8202" max="8202" width="41.75" style="4" customWidth="1"/>
    <col min="8203" max="8452" width="9" style="4"/>
    <col min="8453" max="8453" width="26.75" style="4" customWidth="1"/>
    <col min="8454" max="8454" width="19.375" style="4" bestFit="1" customWidth="1"/>
    <col min="8455" max="8455" width="22.25" style="4" bestFit="1" customWidth="1"/>
    <col min="8456" max="8456" width="19.375" style="4" bestFit="1" customWidth="1"/>
    <col min="8457" max="8457" width="17.5" style="4" bestFit="1" customWidth="1"/>
    <col min="8458" max="8458" width="41.75" style="4" customWidth="1"/>
    <col min="8459" max="8708" width="9" style="4"/>
    <col min="8709" max="8709" width="26.75" style="4" customWidth="1"/>
    <col min="8710" max="8710" width="19.375" style="4" bestFit="1" customWidth="1"/>
    <col min="8711" max="8711" width="22.25" style="4" bestFit="1" customWidth="1"/>
    <col min="8712" max="8712" width="19.375" style="4" bestFit="1" customWidth="1"/>
    <col min="8713" max="8713" width="17.5" style="4" bestFit="1" customWidth="1"/>
    <col min="8714" max="8714" width="41.75" style="4" customWidth="1"/>
    <col min="8715" max="8964" width="9" style="4"/>
    <col min="8965" max="8965" width="26.75" style="4" customWidth="1"/>
    <col min="8966" max="8966" width="19.375" style="4" bestFit="1" customWidth="1"/>
    <col min="8967" max="8967" width="22.25" style="4" bestFit="1" customWidth="1"/>
    <col min="8968" max="8968" width="19.375" style="4" bestFit="1" customWidth="1"/>
    <col min="8969" max="8969" width="17.5" style="4" bestFit="1" customWidth="1"/>
    <col min="8970" max="8970" width="41.75" style="4" customWidth="1"/>
    <col min="8971" max="9220" width="9" style="4"/>
    <col min="9221" max="9221" width="26.75" style="4" customWidth="1"/>
    <col min="9222" max="9222" width="19.375" style="4" bestFit="1" customWidth="1"/>
    <col min="9223" max="9223" width="22.25" style="4" bestFit="1" customWidth="1"/>
    <col min="9224" max="9224" width="19.375" style="4" bestFit="1" customWidth="1"/>
    <col min="9225" max="9225" width="17.5" style="4" bestFit="1" customWidth="1"/>
    <col min="9226" max="9226" width="41.75" style="4" customWidth="1"/>
    <col min="9227" max="9476" width="9" style="4"/>
    <col min="9477" max="9477" width="26.75" style="4" customWidth="1"/>
    <col min="9478" max="9478" width="19.375" style="4" bestFit="1" customWidth="1"/>
    <col min="9479" max="9479" width="22.25" style="4" bestFit="1" customWidth="1"/>
    <col min="9480" max="9480" width="19.375" style="4" bestFit="1" customWidth="1"/>
    <col min="9481" max="9481" width="17.5" style="4" bestFit="1" customWidth="1"/>
    <col min="9482" max="9482" width="41.75" style="4" customWidth="1"/>
    <col min="9483" max="9732" width="9" style="4"/>
    <col min="9733" max="9733" width="26.75" style="4" customWidth="1"/>
    <col min="9734" max="9734" width="19.375" style="4" bestFit="1" customWidth="1"/>
    <col min="9735" max="9735" width="22.25" style="4" bestFit="1" customWidth="1"/>
    <col min="9736" max="9736" width="19.375" style="4" bestFit="1" customWidth="1"/>
    <col min="9737" max="9737" width="17.5" style="4" bestFit="1" customWidth="1"/>
    <col min="9738" max="9738" width="41.75" style="4" customWidth="1"/>
    <col min="9739" max="9988" width="9" style="4"/>
    <col min="9989" max="9989" width="26.75" style="4" customWidth="1"/>
    <col min="9990" max="9990" width="19.375" style="4" bestFit="1" customWidth="1"/>
    <col min="9991" max="9991" width="22.25" style="4" bestFit="1" customWidth="1"/>
    <col min="9992" max="9992" width="19.375" style="4" bestFit="1" customWidth="1"/>
    <col min="9993" max="9993" width="17.5" style="4" bestFit="1" customWidth="1"/>
    <col min="9994" max="9994" width="41.75" style="4" customWidth="1"/>
    <col min="9995" max="10244" width="9" style="4"/>
    <col min="10245" max="10245" width="26.75" style="4" customWidth="1"/>
    <col min="10246" max="10246" width="19.375" style="4" bestFit="1" customWidth="1"/>
    <col min="10247" max="10247" width="22.25" style="4" bestFit="1" customWidth="1"/>
    <col min="10248" max="10248" width="19.375" style="4" bestFit="1" customWidth="1"/>
    <col min="10249" max="10249" width="17.5" style="4" bestFit="1" customWidth="1"/>
    <col min="10250" max="10250" width="41.75" style="4" customWidth="1"/>
    <col min="10251" max="10500" width="9" style="4"/>
    <col min="10501" max="10501" width="26.75" style="4" customWidth="1"/>
    <col min="10502" max="10502" width="19.375" style="4" bestFit="1" customWidth="1"/>
    <col min="10503" max="10503" width="22.25" style="4" bestFit="1" customWidth="1"/>
    <col min="10504" max="10504" width="19.375" style="4" bestFit="1" customWidth="1"/>
    <col min="10505" max="10505" width="17.5" style="4" bestFit="1" customWidth="1"/>
    <col min="10506" max="10506" width="41.75" style="4" customWidth="1"/>
    <col min="10507" max="10756" width="9" style="4"/>
    <col min="10757" max="10757" width="26.75" style="4" customWidth="1"/>
    <col min="10758" max="10758" width="19.375" style="4" bestFit="1" customWidth="1"/>
    <col min="10759" max="10759" width="22.25" style="4" bestFit="1" customWidth="1"/>
    <col min="10760" max="10760" width="19.375" style="4" bestFit="1" customWidth="1"/>
    <col min="10761" max="10761" width="17.5" style="4" bestFit="1" customWidth="1"/>
    <col min="10762" max="10762" width="41.75" style="4" customWidth="1"/>
    <col min="10763" max="11012" width="9" style="4"/>
    <col min="11013" max="11013" width="26.75" style="4" customWidth="1"/>
    <col min="11014" max="11014" width="19.375" style="4" bestFit="1" customWidth="1"/>
    <col min="11015" max="11015" width="22.25" style="4" bestFit="1" customWidth="1"/>
    <col min="11016" max="11016" width="19.375" style="4" bestFit="1" customWidth="1"/>
    <col min="11017" max="11017" width="17.5" style="4" bestFit="1" customWidth="1"/>
    <col min="11018" max="11018" width="41.75" style="4" customWidth="1"/>
    <col min="11019" max="11268" width="9" style="4"/>
    <col min="11269" max="11269" width="26.75" style="4" customWidth="1"/>
    <col min="11270" max="11270" width="19.375" style="4" bestFit="1" customWidth="1"/>
    <col min="11271" max="11271" width="22.25" style="4" bestFit="1" customWidth="1"/>
    <col min="11272" max="11272" width="19.375" style="4" bestFit="1" customWidth="1"/>
    <col min="11273" max="11273" width="17.5" style="4" bestFit="1" customWidth="1"/>
    <col min="11274" max="11274" width="41.75" style="4" customWidth="1"/>
    <col min="11275" max="11524" width="9" style="4"/>
    <col min="11525" max="11525" width="26.75" style="4" customWidth="1"/>
    <col min="11526" max="11526" width="19.375" style="4" bestFit="1" customWidth="1"/>
    <col min="11527" max="11527" width="22.25" style="4" bestFit="1" customWidth="1"/>
    <col min="11528" max="11528" width="19.375" style="4" bestFit="1" customWidth="1"/>
    <col min="11529" max="11529" width="17.5" style="4" bestFit="1" customWidth="1"/>
    <col min="11530" max="11530" width="41.75" style="4" customWidth="1"/>
    <col min="11531" max="11780" width="9" style="4"/>
    <col min="11781" max="11781" width="26.75" style="4" customWidth="1"/>
    <col min="11782" max="11782" width="19.375" style="4" bestFit="1" customWidth="1"/>
    <col min="11783" max="11783" width="22.25" style="4" bestFit="1" customWidth="1"/>
    <col min="11784" max="11784" width="19.375" style="4" bestFit="1" customWidth="1"/>
    <col min="11785" max="11785" width="17.5" style="4" bestFit="1" customWidth="1"/>
    <col min="11786" max="11786" width="41.75" style="4" customWidth="1"/>
    <col min="11787" max="12036" width="9" style="4"/>
    <col min="12037" max="12037" width="26.75" style="4" customWidth="1"/>
    <col min="12038" max="12038" width="19.375" style="4" bestFit="1" customWidth="1"/>
    <col min="12039" max="12039" width="22.25" style="4" bestFit="1" customWidth="1"/>
    <col min="12040" max="12040" width="19.375" style="4" bestFit="1" customWidth="1"/>
    <col min="12041" max="12041" width="17.5" style="4" bestFit="1" customWidth="1"/>
    <col min="12042" max="12042" width="41.75" style="4" customWidth="1"/>
    <col min="12043" max="12292" width="9" style="4"/>
    <col min="12293" max="12293" width="26.75" style="4" customWidth="1"/>
    <col min="12294" max="12294" width="19.375" style="4" bestFit="1" customWidth="1"/>
    <col min="12295" max="12295" width="22.25" style="4" bestFit="1" customWidth="1"/>
    <col min="12296" max="12296" width="19.375" style="4" bestFit="1" customWidth="1"/>
    <col min="12297" max="12297" width="17.5" style="4" bestFit="1" customWidth="1"/>
    <col min="12298" max="12298" width="41.75" style="4" customWidth="1"/>
    <col min="12299" max="12548" width="9" style="4"/>
    <col min="12549" max="12549" width="26.75" style="4" customWidth="1"/>
    <col min="12550" max="12550" width="19.375" style="4" bestFit="1" customWidth="1"/>
    <col min="12551" max="12551" width="22.25" style="4" bestFit="1" customWidth="1"/>
    <col min="12552" max="12552" width="19.375" style="4" bestFit="1" customWidth="1"/>
    <col min="12553" max="12553" width="17.5" style="4" bestFit="1" customWidth="1"/>
    <col min="12554" max="12554" width="41.75" style="4" customWidth="1"/>
    <col min="12555" max="12804" width="9" style="4"/>
    <col min="12805" max="12805" width="26.75" style="4" customWidth="1"/>
    <col min="12806" max="12806" width="19.375" style="4" bestFit="1" customWidth="1"/>
    <col min="12807" max="12807" width="22.25" style="4" bestFit="1" customWidth="1"/>
    <col min="12808" max="12808" width="19.375" style="4" bestFit="1" customWidth="1"/>
    <col min="12809" max="12809" width="17.5" style="4" bestFit="1" customWidth="1"/>
    <col min="12810" max="12810" width="41.75" style="4" customWidth="1"/>
    <col min="12811" max="13060" width="9" style="4"/>
    <col min="13061" max="13061" width="26.75" style="4" customWidth="1"/>
    <col min="13062" max="13062" width="19.375" style="4" bestFit="1" customWidth="1"/>
    <col min="13063" max="13063" width="22.25" style="4" bestFit="1" customWidth="1"/>
    <col min="13064" max="13064" width="19.375" style="4" bestFit="1" customWidth="1"/>
    <col min="13065" max="13065" width="17.5" style="4" bestFit="1" customWidth="1"/>
    <col min="13066" max="13066" width="41.75" style="4" customWidth="1"/>
    <col min="13067" max="13316" width="9" style="4"/>
    <col min="13317" max="13317" width="26.75" style="4" customWidth="1"/>
    <col min="13318" max="13318" width="19.375" style="4" bestFit="1" customWidth="1"/>
    <col min="13319" max="13319" width="22.25" style="4" bestFit="1" customWidth="1"/>
    <col min="13320" max="13320" width="19.375" style="4" bestFit="1" customWidth="1"/>
    <col min="13321" max="13321" width="17.5" style="4" bestFit="1" customWidth="1"/>
    <col min="13322" max="13322" width="41.75" style="4" customWidth="1"/>
    <col min="13323" max="13572" width="9" style="4"/>
    <col min="13573" max="13573" width="26.75" style="4" customWidth="1"/>
    <col min="13574" max="13574" width="19.375" style="4" bestFit="1" customWidth="1"/>
    <col min="13575" max="13575" width="22.25" style="4" bestFit="1" customWidth="1"/>
    <col min="13576" max="13576" width="19.375" style="4" bestFit="1" customWidth="1"/>
    <col min="13577" max="13577" width="17.5" style="4" bestFit="1" customWidth="1"/>
    <col min="13578" max="13578" width="41.75" style="4" customWidth="1"/>
    <col min="13579" max="13828" width="9" style="4"/>
    <col min="13829" max="13829" width="26.75" style="4" customWidth="1"/>
    <col min="13830" max="13830" width="19.375" style="4" bestFit="1" customWidth="1"/>
    <col min="13831" max="13831" width="22.25" style="4" bestFit="1" customWidth="1"/>
    <col min="13832" max="13832" width="19.375" style="4" bestFit="1" customWidth="1"/>
    <col min="13833" max="13833" width="17.5" style="4" bestFit="1" customWidth="1"/>
    <col min="13834" max="13834" width="41.75" style="4" customWidth="1"/>
    <col min="13835" max="14084" width="9" style="4"/>
    <col min="14085" max="14085" width="26.75" style="4" customWidth="1"/>
    <col min="14086" max="14086" width="19.375" style="4" bestFit="1" customWidth="1"/>
    <col min="14087" max="14087" width="22.25" style="4" bestFit="1" customWidth="1"/>
    <col min="14088" max="14088" width="19.375" style="4" bestFit="1" customWidth="1"/>
    <col min="14089" max="14089" width="17.5" style="4" bestFit="1" customWidth="1"/>
    <col min="14090" max="14090" width="41.75" style="4" customWidth="1"/>
    <col min="14091" max="14340" width="9" style="4"/>
    <col min="14341" max="14341" width="26.75" style="4" customWidth="1"/>
    <col min="14342" max="14342" width="19.375" style="4" bestFit="1" customWidth="1"/>
    <col min="14343" max="14343" width="22.25" style="4" bestFit="1" customWidth="1"/>
    <col min="14344" max="14344" width="19.375" style="4" bestFit="1" customWidth="1"/>
    <col min="14345" max="14345" width="17.5" style="4" bestFit="1" customWidth="1"/>
    <col min="14346" max="14346" width="41.75" style="4" customWidth="1"/>
    <col min="14347" max="14596" width="9" style="4"/>
    <col min="14597" max="14597" width="26.75" style="4" customWidth="1"/>
    <col min="14598" max="14598" width="19.375" style="4" bestFit="1" customWidth="1"/>
    <col min="14599" max="14599" width="22.25" style="4" bestFit="1" customWidth="1"/>
    <col min="14600" max="14600" width="19.375" style="4" bestFit="1" customWidth="1"/>
    <col min="14601" max="14601" width="17.5" style="4" bestFit="1" customWidth="1"/>
    <col min="14602" max="14602" width="41.75" style="4" customWidth="1"/>
    <col min="14603" max="14852" width="9" style="4"/>
    <col min="14853" max="14853" width="26.75" style="4" customWidth="1"/>
    <col min="14854" max="14854" width="19.375" style="4" bestFit="1" customWidth="1"/>
    <col min="14855" max="14855" width="22.25" style="4" bestFit="1" customWidth="1"/>
    <col min="14856" max="14856" width="19.375" style="4" bestFit="1" customWidth="1"/>
    <col min="14857" max="14857" width="17.5" style="4" bestFit="1" customWidth="1"/>
    <col min="14858" max="14858" width="41.75" style="4" customWidth="1"/>
    <col min="14859" max="15108" width="9" style="4"/>
    <col min="15109" max="15109" width="26.75" style="4" customWidth="1"/>
    <col min="15110" max="15110" width="19.375" style="4" bestFit="1" customWidth="1"/>
    <col min="15111" max="15111" width="22.25" style="4" bestFit="1" customWidth="1"/>
    <col min="15112" max="15112" width="19.375" style="4" bestFit="1" customWidth="1"/>
    <col min="15113" max="15113" width="17.5" style="4" bestFit="1" customWidth="1"/>
    <col min="15114" max="15114" width="41.75" style="4" customWidth="1"/>
    <col min="15115" max="15364" width="9" style="4"/>
    <col min="15365" max="15365" width="26.75" style="4" customWidth="1"/>
    <col min="15366" max="15366" width="19.375" style="4" bestFit="1" customWidth="1"/>
    <col min="15367" max="15367" width="22.25" style="4" bestFit="1" customWidth="1"/>
    <col min="15368" max="15368" width="19.375" style="4" bestFit="1" customWidth="1"/>
    <col min="15369" max="15369" width="17.5" style="4" bestFit="1" customWidth="1"/>
    <col min="15370" max="15370" width="41.75" style="4" customWidth="1"/>
    <col min="15371" max="15620" width="9" style="4"/>
    <col min="15621" max="15621" width="26.75" style="4" customWidth="1"/>
    <col min="15622" max="15622" width="19.375" style="4" bestFit="1" customWidth="1"/>
    <col min="15623" max="15623" width="22.25" style="4" bestFit="1" customWidth="1"/>
    <col min="15624" max="15624" width="19.375" style="4" bestFit="1" customWidth="1"/>
    <col min="15625" max="15625" width="17.5" style="4" bestFit="1" customWidth="1"/>
    <col min="15626" max="15626" width="41.75" style="4" customWidth="1"/>
    <col min="15627" max="15876" width="9" style="4"/>
    <col min="15877" max="15877" width="26.75" style="4" customWidth="1"/>
    <col min="15878" max="15878" width="19.375" style="4" bestFit="1" customWidth="1"/>
    <col min="15879" max="15879" width="22.25" style="4" bestFit="1" customWidth="1"/>
    <col min="15880" max="15880" width="19.375" style="4" bestFit="1" customWidth="1"/>
    <col min="15881" max="15881" width="17.5" style="4" bestFit="1" customWidth="1"/>
    <col min="15882" max="15882" width="41.75" style="4" customWidth="1"/>
    <col min="15883" max="16132" width="9" style="4"/>
    <col min="16133" max="16133" width="26.75" style="4" customWidth="1"/>
    <col min="16134" max="16134" width="19.375" style="4" bestFit="1" customWidth="1"/>
    <col min="16135" max="16135" width="22.25" style="4" bestFit="1" customWidth="1"/>
    <col min="16136" max="16136" width="19.375" style="4" bestFit="1" customWidth="1"/>
    <col min="16137" max="16137" width="17.5" style="4" bestFit="1" customWidth="1"/>
    <col min="16138" max="16138" width="41.75" style="4" customWidth="1"/>
    <col min="16139" max="16384" width="9" style="4"/>
  </cols>
  <sheetData>
    <row r="1" spans="1:14" ht="27.75">
      <c r="A1" s="94" t="s">
        <v>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25.5">
      <c r="A2" s="95" t="s">
        <v>24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s="5" customFormat="1" ht="66">
      <c r="A3" s="21" t="s">
        <v>90</v>
      </c>
      <c r="B3" s="22" t="s">
        <v>9</v>
      </c>
      <c r="C3" s="22" t="s">
        <v>6</v>
      </c>
      <c r="D3" s="23" t="s">
        <v>0</v>
      </c>
      <c r="E3" s="23" t="s">
        <v>1</v>
      </c>
      <c r="F3" s="23" t="s">
        <v>2</v>
      </c>
      <c r="G3" s="23" t="s">
        <v>3</v>
      </c>
      <c r="H3" s="23" t="s">
        <v>4</v>
      </c>
      <c r="I3" s="23" t="s">
        <v>7</v>
      </c>
      <c r="J3" s="23"/>
      <c r="K3" s="24" t="s">
        <v>19</v>
      </c>
      <c r="L3" s="24" t="s">
        <v>18</v>
      </c>
      <c r="M3" s="24" t="s">
        <v>21</v>
      </c>
      <c r="N3" s="24" t="s">
        <v>20</v>
      </c>
    </row>
    <row r="4" spans="1:14" s="25" customFormat="1">
      <c r="A4" s="21" t="s">
        <v>67</v>
      </c>
      <c r="B4" s="27">
        <f t="shared" ref="B4:B16" si="0">SUM(C4:I4)</f>
        <v>469885754</v>
      </c>
      <c r="C4" s="28">
        <v>277502681</v>
      </c>
      <c r="D4" s="27">
        <v>931349</v>
      </c>
      <c r="E4" s="27">
        <v>62679950</v>
      </c>
      <c r="F4" s="27">
        <v>658416</v>
      </c>
      <c r="G4" s="27">
        <v>64870262</v>
      </c>
      <c r="H4" s="27">
        <v>1847823</v>
      </c>
      <c r="I4" s="27">
        <v>61395273</v>
      </c>
      <c r="J4" s="27"/>
      <c r="K4" s="29">
        <v>76430402</v>
      </c>
      <c r="L4" s="29">
        <f>C4-K4</f>
        <v>201072279</v>
      </c>
      <c r="M4" s="29">
        <f>B4-G4</f>
        <v>405015492</v>
      </c>
      <c r="N4" s="29">
        <f>B4-G4-K4</f>
        <v>328585090</v>
      </c>
    </row>
    <row r="5" spans="1:14" s="25" customFormat="1">
      <c r="A5" s="21" t="s">
        <v>66</v>
      </c>
      <c r="B5" s="27">
        <f t="shared" si="0"/>
        <v>576815709</v>
      </c>
      <c r="C5" s="27">
        <v>303219248</v>
      </c>
      <c r="D5" s="27">
        <v>943033</v>
      </c>
      <c r="E5" s="27">
        <v>98025702</v>
      </c>
      <c r="F5" s="27">
        <v>36013535</v>
      </c>
      <c r="G5" s="27">
        <v>100091374</v>
      </c>
      <c r="H5" s="27">
        <v>1729900</v>
      </c>
      <c r="I5" s="27">
        <v>36792917</v>
      </c>
      <c r="J5" s="27"/>
      <c r="K5" s="29">
        <v>86939115</v>
      </c>
      <c r="L5" s="29">
        <f t="shared" ref="L5:L17" si="1">C5-K5</f>
        <v>216280133</v>
      </c>
      <c r="M5" s="29">
        <f t="shared" ref="M5:M17" si="2">B5-G5</f>
        <v>476724335</v>
      </c>
      <c r="N5" s="29">
        <f t="shared" ref="N5:N17" si="3">B5-G5-K5</f>
        <v>389785220</v>
      </c>
    </row>
    <row r="6" spans="1:14" s="25" customFormat="1">
      <c r="A6" s="21" t="s">
        <v>68</v>
      </c>
      <c r="B6" s="27">
        <f t="shared" si="0"/>
        <v>534607853</v>
      </c>
      <c r="C6" s="27">
        <v>278583340</v>
      </c>
      <c r="D6" s="27">
        <v>1043997</v>
      </c>
      <c r="E6" s="27">
        <v>85373882</v>
      </c>
      <c r="F6" s="27">
        <v>3155631</v>
      </c>
      <c r="G6" s="27">
        <v>128076486</v>
      </c>
      <c r="H6" s="27">
        <v>1804653</v>
      </c>
      <c r="I6" s="27">
        <v>36569864</v>
      </c>
      <c r="J6" s="27"/>
      <c r="K6" s="29">
        <v>65367110</v>
      </c>
      <c r="L6" s="29">
        <f t="shared" si="1"/>
        <v>213216230</v>
      </c>
      <c r="M6" s="29">
        <f t="shared" si="2"/>
        <v>406531367</v>
      </c>
      <c r="N6" s="29">
        <f t="shared" si="3"/>
        <v>341164257</v>
      </c>
    </row>
    <row r="7" spans="1:14" s="25" customFormat="1">
      <c r="A7" s="21" t="s">
        <v>69</v>
      </c>
      <c r="B7" s="27">
        <f t="shared" si="0"/>
        <v>471389063</v>
      </c>
      <c r="C7" s="27">
        <v>297683389</v>
      </c>
      <c r="D7" s="27">
        <v>904747</v>
      </c>
      <c r="E7" s="27">
        <v>79638597</v>
      </c>
      <c r="F7" s="27">
        <v>1426404</v>
      </c>
      <c r="G7" s="27">
        <v>49253295</v>
      </c>
      <c r="H7" s="27">
        <v>2963170</v>
      </c>
      <c r="I7" s="27">
        <v>39519461</v>
      </c>
      <c r="J7" s="27"/>
      <c r="K7" s="29">
        <v>65821760</v>
      </c>
      <c r="L7" s="29">
        <f t="shared" si="1"/>
        <v>231861629</v>
      </c>
      <c r="M7" s="29">
        <f t="shared" si="2"/>
        <v>422135768</v>
      </c>
      <c r="N7" s="29">
        <f t="shared" si="3"/>
        <v>356314008</v>
      </c>
    </row>
    <row r="8" spans="1:14" s="25" customFormat="1">
      <c r="A8" s="21" t="s">
        <v>70</v>
      </c>
      <c r="B8" s="27">
        <f t="shared" si="0"/>
        <v>528619937</v>
      </c>
      <c r="C8" s="27">
        <v>330461752</v>
      </c>
      <c r="D8" s="27">
        <v>690950</v>
      </c>
      <c r="E8" s="27">
        <v>69272438</v>
      </c>
      <c r="F8" s="27">
        <v>1437640</v>
      </c>
      <c r="G8" s="27">
        <v>63265359</v>
      </c>
      <c r="H8" s="27">
        <v>2034000</v>
      </c>
      <c r="I8" s="27">
        <v>61457798</v>
      </c>
      <c r="J8" s="27"/>
      <c r="K8" s="29">
        <v>95588978</v>
      </c>
      <c r="L8" s="29">
        <f t="shared" si="1"/>
        <v>234872774</v>
      </c>
      <c r="M8" s="29">
        <f t="shared" si="2"/>
        <v>465354578</v>
      </c>
      <c r="N8" s="29">
        <f t="shared" si="3"/>
        <v>369765600</v>
      </c>
    </row>
    <row r="9" spans="1:14" s="25" customFormat="1">
      <c r="A9" s="21" t="s">
        <v>71</v>
      </c>
      <c r="B9" s="27">
        <f t="shared" si="0"/>
        <v>570322399</v>
      </c>
      <c r="C9" s="27">
        <v>378895702</v>
      </c>
      <c r="D9" s="27">
        <v>759683</v>
      </c>
      <c r="E9" s="27">
        <v>61284920</v>
      </c>
      <c r="F9" s="27">
        <v>3051244</v>
      </c>
      <c r="G9" s="27">
        <v>72423169</v>
      </c>
      <c r="H9" s="27">
        <v>8744353</v>
      </c>
      <c r="I9" s="27">
        <v>45163328</v>
      </c>
      <c r="J9" s="27"/>
      <c r="K9" s="29">
        <v>97201448</v>
      </c>
      <c r="L9" s="29">
        <f t="shared" si="1"/>
        <v>281694254</v>
      </c>
      <c r="M9" s="29">
        <f t="shared" si="2"/>
        <v>497899230</v>
      </c>
      <c r="N9" s="29">
        <f t="shared" si="3"/>
        <v>400697782</v>
      </c>
    </row>
    <row r="10" spans="1:14" s="25" customFormat="1">
      <c r="A10" s="21" t="s">
        <v>72</v>
      </c>
      <c r="B10" s="27">
        <f t="shared" si="0"/>
        <v>658979288</v>
      </c>
      <c r="C10" s="27">
        <v>371668102</v>
      </c>
      <c r="D10" s="27">
        <v>2330088</v>
      </c>
      <c r="E10" s="27">
        <v>63323009</v>
      </c>
      <c r="F10" s="27">
        <v>95899149</v>
      </c>
      <c r="G10" s="27">
        <v>91284486</v>
      </c>
      <c r="H10" s="27">
        <v>7132500</v>
      </c>
      <c r="I10" s="27">
        <v>27341954</v>
      </c>
      <c r="J10" s="27"/>
      <c r="K10" s="29">
        <v>95345347</v>
      </c>
      <c r="L10" s="29">
        <f t="shared" si="1"/>
        <v>276322755</v>
      </c>
      <c r="M10" s="29">
        <f t="shared" si="2"/>
        <v>567694802</v>
      </c>
      <c r="N10" s="29">
        <f t="shared" si="3"/>
        <v>472349455</v>
      </c>
    </row>
    <row r="11" spans="1:14" s="25" customFormat="1">
      <c r="A11" s="21" t="s">
        <v>73</v>
      </c>
      <c r="B11" s="27">
        <f t="shared" si="0"/>
        <v>626411286</v>
      </c>
      <c r="C11" s="27">
        <v>426494838</v>
      </c>
      <c r="D11" s="27">
        <v>1029395</v>
      </c>
      <c r="E11" s="27">
        <v>74424206</v>
      </c>
      <c r="F11" s="27">
        <v>9172345</v>
      </c>
      <c r="G11" s="27">
        <v>81599288</v>
      </c>
      <c r="H11" s="27">
        <v>3542182</v>
      </c>
      <c r="I11" s="27">
        <v>30149032</v>
      </c>
      <c r="J11" s="27"/>
      <c r="K11" s="29">
        <v>97371212</v>
      </c>
      <c r="L11" s="29">
        <f t="shared" si="1"/>
        <v>329123626</v>
      </c>
      <c r="M11" s="29">
        <f t="shared" si="2"/>
        <v>544811998</v>
      </c>
      <c r="N11" s="29">
        <f t="shared" si="3"/>
        <v>447440786</v>
      </c>
    </row>
    <row r="12" spans="1:14" s="25" customFormat="1">
      <c r="A12" s="21" t="s">
        <v>74</v>
      </c>
      <c r="B12" s="27">
        <f t="shared" si="0"/>
        <v>626535516</v>
      </c>
      <c r="C12" s="27">
        <v>400086700</v>
      </c>
      <c r="D12" s="27">
        <v>555491</v>
      </c>
      <c r="E12" s="27">
        <v>19023523</v>
      </c>
      <c r="F12" s="27">
        <v>104686659</v>
      </c>
      <c r="G12" s="27">
        <v>40516879</v>
      </c>
      <c r="H12" s="27">
        <v>2530500</v>
      </c>
      <c r="I12" s="27">
        <v>59135764</v>
      </c>
      <c r="J12" s="27"/>
      <c r="K12" s="29">
        <v>118462103</v>
      </c>
      <c r="L12" s="29">
        <f t="shared" si="1"/>
        <v>281624597</v>
      </c>
      <c r="M12" s="29">
        <f t="shared" si="2"/>
        <v>586018637</v>
      </c>
      <c r="N12" s="29">
        <f t="shared" si="3"/>
        <v>467556534</v>
      </c>
    </row>
    <row r="13" spans="1:14" s="25" customFormat="1">
      <c r="A13" s="21" t="s">
        <v>75</v>
      </c>
      <c r="B13" s="27">
        <f t="shared" si="0"/>
        <v>536618243</v>
      </c>
      <c r="C13" s="28">
        <v>408877945</v>
      </c>
      <c r="D13" s="27">
        <v>728222</v>
      </c>
      <c r="E13" s="27">
        <v>20374276</v>
      </c>
      <c r="F13" s="27">
        <v>6721669</v>
      </c>
      <c r="G13" s="27">
        <v>27280574</v>
      </c>
      <c r="H13" s="27">
        <v>2666000</v>
      </c>
      <c r="I13" s="27">
        <v>69969557</v>
      </c>
      <c r="J13" s="27"/>
      <c r="K13" s="29">
        <v>128612826</v>
      </c>
      <c r="L13" s="29">
        <f t="shared" si="1"/>
        <v>280265119</v>
      </c>
      <c r="M13" s="29">
        <f t="shared" si="2"/>
        <v>509337669</v>
      </c>
      <c r="N13" s="29">
        <f t="shared" si="3"/>
        <v>380724843</v>
      </c>
    </row>
    <row r="14" spans="1:14" s="25" customFormat="1">
      <c r="A14" s="21" t="s">
        <v>88</v>
      </c>
      <c r="B14" s="27">
        <f t="shared" si="0"/>
        <v>771161612</v>
      </c>
      <c r="C14" s="27">
        <v>470266803</v>
      </c>
      <c r="D14" s="27">
        <v>356208</v>
      </c>
      <c r="E14" s="27">
        <v>22374958</v>
      </c>
      <c r="F14" s="27">
        <v>152959404</v>
      </c>
      <c r="G14" s="27">
        <v>55695508</v>
      </c>
      <c r="H14" s="27">
        <v>3227960</v>
      </c>
      <c r="I14" s="27">
        <v>66280771</v>
      </c>
      <c r="J14" s="27"/>
      <c r="K14" s="29">
        <v>130788895</v>
      </c>
      <c r="L14" s="29">
        <f t="shared" si="1"/>
        <v>339477908</v>
      </c>
      <c r="M14" s="29">
        <f t="shared" si="2"/>
        <v>715466104</v>
      </c>
      <c r="N14" s="29">
        <f t="shared" si="3"/>
        <v>584677209</v>
      </c>
    </row>
    <row r="15" spans="1:14" s="25" customFormat="1">
      <c r="A15" s="23"/>
      <c r="B15" s="3">
        <f t="shared" si="0"/>
        <v>0</v>
      </c>
      <c r="C15" s="3"/>
      <c r="D15" s="3"/>
      <c r="E15" s="3"/>
      <c r="F15" s="3"/>
      <c r="G15" s="3"/>
      <c r="H15" s="3"/>
      <c r="I15" s="3"/>
      <c r="J15" s="3"/>
      <c r="K15" s="8"/>
      <c r="L15" s="8">
        <f t="shared" si="1"/>
        <v>0</v>
      </c>
      <c r="M15" s="8">
        <f t="shared" si="2"/>
        <v>0</v>
      </c>
      <c r="N15" s="8">
        <f t="shared" si="3"/>
        <v>0</v>
      </c>
    </row>
    <row r="16" spans="1:14">
      <c r="A16" s="23"/>
      <c r="B16" s="3">
        <f t="shared" si="0"/>
        <v>0</v>
      </c>
      <c r="C16" s="3"/>
      <c r="D16" s="3"/>
      <c r="E16" s="3"/>
      <c r="F16" s="3"/>
      <c r="G16" s="3"/>
      <c r="H16" s="3"/>
      <c r="I16" s="3"/>
      <c r="J16" s="3"/>
      <c r="K16" s="9"/>
      <c r="L16" s="8">
        <f t="shared" si="1"/>
        <v>0</v>
      </c>
      <c r="M16" s="8">
        <f t="shared" si="2"/>
        <v>0</v>
      </c>
      <c r="N16" s="8">
        <f t="shared" si="3"/>
        <v>0</v>
      </c>
    </row>
    <row r="17" spans="1:14">
      <c r="A17" s="26"/>
      <c r="B17" s="3"/>
      <c r="C17" s="3"/>
      <c r="D17" s="3"/>
      <c r="E17" s="3"/>
      <c r="F17" s="3"/>
      <c r="G17" s="3"/>
      <c r="H17" s="3"/>
      <c r="I17" s="3"/>
      <c r="J17" s="3"/>
      <c r="K17" s="9"/>
      <c r="L17" s="8">
        <f t="shared" si="1"/>
        <v>0</v>
      </c>
      <c r="M17" s="8">
        <f t="shared" si="2"/>
        <v>0</v>
      </c>
      <c r="N17" s="8">
        <f t="shared" si="3"/>
        <v>0</v>
      </c>
    </row>
    <row r="18" spans="1:14">
      <c r="B18" s="6"/>
      <c r="C18" s="6"/>
      <c r="D18" s="6"/>
      <c r="E18" s="6"/>
      <c r="F18" s="6"/>
      <c r="G18" s="6"/>
      <c r="H18" s="6"/>
      <c r="I18" s="6"/>
      <c r="J18" s="6"/>
    </row>
    <row r="19" spans="1:14">
      <c r="B19" s="6"/>
      <c r="C19" s="6"/>
      <c r="D19" s="6"/>
      <c r="E19" s="6"/>
      <c r="F19" s="6"/>
      <c r="G19" s="6"/>
      <c r="H19" s="6"/>
      <c r="I19" s="6"/>
      <c r="J19" s="6"/>
    </row>
    <row r="20" spans="1:14">
      <c r="B20" s="6"/>
      <c r="C20" s="6"/>
      <c r="D20" s="6"/>
      <c r="E20" s="6"/>
      <c r="F20" s="6"/>
      <c r="G20" s="6"/>
      <c r="H20" s="6"/>
      <c r="I20" s="6"/>
      <c r="J20" s="6"/>
    </row>
    <row r="21" spans="1:14">
      <c r="B21" s="6"/>
      <c r="C21" s="6"/>
      <c r="D21" s="6"/>
      <c r="E21" s="6"/>
      <c r="F21" s="6"/>
      <c r="G21" s="6"/>
      <c r="H21" s="6"/>
      <c r="I21" s="6"/>
      <c r="J21" s="6"/>
    </row>
    <row r="22" spans="1:14">
      <c r="B22" s="6"/>
      <c r="C22" s="6"/>
      <c r="D22" s="6"/>
      <c r="E22" s="6"/>
      <c r="F22" s="6"/>
      <c r="G22" s="6"/>
      <c r="H22" s="6"/>
      <c r="I22" s="6"/>
      <c r="J22" s="6"/>
    </row>
  </sheetData>
  <mergeCells count="2">
    <mergeCell ref="A1:N1"/>
    <mergeCell ref="A2:N2"/>
  </mergeCells>
  <phoneticPr fontId="3" type="noConversion"/>
  <pageMargins left="0.51181102362204722" right="0.51181102362204722" top="0.39370078740157483" bottom="0.39370078740157483" header="0.31496062992125984" footer="0.31496062992125984"/>
  <pageSetup paperSize="8" fitToWidth="0" orientation="landscape" verticalDpi="0" r:id="rId1"/>
  <rowBreaks count="1" manualBreakCount="1">
    <brk id="44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M1" workbookViewId="0">
      <selection activeCell="V25" sqref="V25"/>
    </sheetView>
  </sheetViews>
  <sheetFormatPr defaultRowHeight="16.5"/>
  <cols>
    <col min="2" max="3" width="15.875" style="17" bestFit="1" customWidth="1"/>
    <col min="4" max="4" width="13" style="33" customWidth="1"/>
    <col min="5" max="6" width="14.875" style="17" bestFit="1" customWidth="1"/>
    <col min="7" max="8" width="16" style="17" bestFit="1" customWidth="1"/>
    <col min="9" max="9" width="13.5" style="17" customWidth="1"/>
    <col min="10" max="10" width="13.875" style="17" customWidth="1"/>
    <col min="11" max="11" width="15.125" style="17" customWidth="1"/>
    <col min="12" max="12" width="12.25" style="17" customWidth="1"/>
    <col min="13" max="14" width="14.125" style="17" customWidth="1"/>
    <col min="15" max="16" width="15.625" style="17" customWidth="1"/>
    <col min="17" max="18" width="19.75" style="17" customWidth="1"/>
    <col min="19" max="19" width="17.375" style="17" customWidth="1"/>
    <col min="20" max="20" width="14.75" style="17" bestFit="1" customWidth="1"/>
    <col min="21" max="21" width="18" customWidth="1"/>
  </cols>
  <sheetData>
    <row r="1" spans="1:20" ht="26.25" thickBot="1">
      <c r="A1" s="96" t="s">
        <v>95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 ht="33" customHeight="1">
      <c r="A2" s="99" t="s">
        <v>96</v>
      </c>
      <c r="B2" s="102" t="s">
        <v>108</v>
      </c>
      <c r="C2" s="102" t="s">
        <v>109</v>
      </c>
      <c r="D2" s="104" t="s">
        <v>110</v>
      </c>
      <c r="E2" s="97" t="s">
        <v>97</v>
      </c>
      <c r="F2" s="97"/>
      <c r="G2" s="97" t="s">
        <v>98</v>
      </c>
      <c r="H2" s="97"/>
      <c r="I2" s="97" t="s">
        <v>99</v>
      </c>
      <c r="J2" s="97"/>
      <c r="K2" s="97" t="s">
        <v>100</v>
      </c>
      <c r="L2" s="97"/>
      <c r="M2" s="97" t="s">
        <v>101</v>
      </c>
      <c r="N2" s="97"/>
      <c r="O2" s="97" t="s">
        <v>102</v>
      </c>
      <c r="P2" s="97"/>
      <c r="Q2" s="97" t="s">
        <v>103</v>
      </c>
      <c r="R2" s="97"/>
      <c r="S2" s="97" t="s">
        <v>104</v>
      </c>
      <c r="T2" s="98"/>
    </row>
    <row r="3" spans="1:20">
      <c r="A3" s="100"/>
      <c r="B3" s="103"/>
      <c r="C3" s="103"/>
      <c r="D3" s="105"/>
      <c r="E3" s="35" t="s">
        <v>105</v>
      </c>
      <c r="F3" s="35" t="s">
        <v>106</v>
      </c>
      <c r="G3" s="35" t="s">
        <v>105</v>
      </c>
      <c r="H3" s="35" t="s">
        <v>106</v>
      </c>
      <c r="I3" s="35" t="s">
        <v>105</v>
      </c>
      <c r="J3" s="35" t="s">
        <v>106</v>
      </c>
      <c r="K3" s="35" t="s">
        <v>105</v>
      </c>
      <c r="L3" s="35" t="s">
        <v>106</v>
      </c>
      <c r="M3" s="35" t="s">
        <v>105</v>
      </c>
      <c r="N3" s="35" t="s">
        <v>106</v>
      </c>
      <c r="O3" s="35" t="s">
        <v>105</v>
      </c>
      <c r="P3" s="35" t="s">
        <v>106</v>
      </c>
      <c r="Q3" s="35" t="s">
        <v>105</v>
      </c>
      <c r="R3" s="35" t="s">
        <v>106</v>
      </c>
      <c r="S3" s="35" t="s">
        <v>105</v>
      </c>
      <c r="T3" s="88" t="s">
        <v>107</v>
      </c>
    </row>
    <row r="4" spans="1:20">
      <c r="A4" s="89" t="s">
        <v>117</v>
      </c>
      <c r="B4" s="35">
        <f t="shared" ref="B4" si="0">E4+G4+I4+K4+M4+O4+Q4+S4</f>
        <v>252126000</v>
      </c>
      <c r="C4" s="35">
        <f t="shared" ref="C4" si="1">F4+H4+J4+L4+N4+P4+R4+T4</f>
        <v>223447380</v>
      </c>
      <c r="D4" s="34">
        <f t="shared" ref="D4:D9" si="2">C4/B4</f>
        <v>0.88625282596796839</v>
      </c>
      <c r="E4" s="35">
        <v>36000000</v>
      </c>
      <c r="F4" s="35">
        <v>39116115</v>
      </c>
      <c r="G4" s="35">
        <v>68000000</v>
      </c>
      <c r="H4" s="35">
        <v>71068288</v>
      </c>
      <c r="I4" s="35">
        <v>34000000</v>
      </c>
      <c r="J4" s="35">
        <v>19566916</v>
      </c>
      <c r="K4" s="35">
        <v>3600000</v>
      </c>
      <c r="L4" s="35">
        <v>5699146</v>
      </c>
      <c r="M4" s="35">
        <v>32205000</v>
      </c>
      <c r="N4" s="35">
        <v>18949009</v>
      </c>
      <c r="O4" s="35">
        <v>0</v>
      </c>
      <c r="P4" s="35">
        <v>0</v>
      </c>
      <c r="Q4" s="35">
        <v>78321000</v>
      </c>
      <c r="R4" s="35">
        <v>69047906</v>
      </c>
      <c r="S4" s="35">
        <v>0</v>
      </c>
      <c r="T4" s="88">
        <v>0</v>
      </c>
    </row>
    <row r="5" spans="1:20">
      <c r="A5" s="89" t="s">
        <v>112</v>
      </c>
      <c r="B5" s="35">
        <f t="shared" ref="B5:B8" si="3">E5+G5+I5+K5+M5+O5+Q5+S5</f>
        <v>227600000</v>
      </c>
      <c r="C5" s="35">
        <f t="shared" ref="C5:C9" si="4">F5+H5+J5+L5+N5+P5+R5+T5</f>
        <v>239558970</v>
      </c>
      <c r="D5" s="34">
        <f t="shared" si="2"/>
        <v>1.0525438049209139</v>
      </c>
      <c r="E5" s="35">
        <v>36000000</v>
      </c>
      <c r="F5" s="35">
        <v>44367350</v>
      </c>
      <c r="G5" s="35">
        <v>68000000</v>
      </c>
      <c r="H5" s="35">
        <v>63589188</v>
      </c>
      <c r="I5" s="35">
        <v>34000000</v>
      </c>
      <c r="J5" s="35">
        <v>21955614</v>
      </c>
      <c r="K5" s="35">
        <v>3600000</v>
      </c>
      <c r="L5" s="35">
        <v>5576630</v>
      </c>
      <c r="M5" s="35">
        <v>22000000</v>
      </c>
      <c r="N5" s="35">
        <v>44669674</v>
      </c>
      <c r="O5" s="35">
        <v>0</v>
      </c>
      <c r="P5" s="35">
        <v>0</v>
      </c>
      <c r="Q5" s="35">
        <v>64000000</v>
      </c>
      <c r="R5" s="35">
        <v>59400514</v>
      </c>
      <c r="S5" s="35">
        <v>0</v>
      </c>
      <c r="T5" s="88">
        <v>0</v>
      </c>
    </row>
    <row r="6" spans="1:20">
      <c r="A6" s="89" t="s">
        <v>113</v>
      </c>
      <c r="B6" s="35">
        <f t="shared" si="3"/>
        <v>234291000</v>
      </c>
      <c r="C6" s="35">
        <f t="shared" si="4"/>
        <v>256986764</v>
      </c>
      <c r="D6" s="34">
        <f t="shared" si="2"/>
        <v>1.0968699779334248</v>
      </c>
      <c r="E6" s="35">
        <v>36000000</v>
      </c>
      <c r="F6" s="35">
        <v>41017912</v>
      </c>
      <c r="G6" s="35">
        <v>67800000</v>
      </c>
      <c r="H6" s="35">
        <v>68375321</v>
      </c>
      <c r="I6" s="35">
        <v>21000000</v>
      </c>
      <c r="J6" s="35">
        <v>25333398</v>
      </c>
      <c r="K6" s="35">
        <v>4101000</v>
      </c>
      <c r="L6" s="35">
        <v>5063643</v>
      </c>
      <c r="M6" s="35">
        <v>50720000</v>
      </c>
      <c r="N6" s="35">
        <v>61286640</v>
      </c>
      <c r="O6" s="35">
        <v>0</v>
      </c>
      <c r="P6" s="35">
        <v>0</v>
      </c>
      <c r="Q6" s="35">
        <v>54670000</v>
      </c>
      <c r="R6" s="35">
        <v>55909850</v>
      </c>
      <c r="S6" s="35">
        <v>0</v>
      </c>
      <c r="T6" s="88">
        <v>0</v>
      </c>
    </row>
    <row r="7" spans="1:20">
      <c r="A7" s="89" t="s">
        <v>114</v>
      </c>
      <c r="B7" s="35">
        <f t="shared" si="3"/>
        <v>221586000</v>
      </c>
      <c r="C7" s="35">
        <f t="shared" si="4"/>
        <v>309781092</v>
      </c>
      <c r="D7" s="34">
        <f t="shared" si="2"/>
        <v>1.3980174379247787</v>
      </c>
      <c r="E7" s="35">
        <v>36000000</v>
      </c>
      <c r="F7" s="35">
        <v>48603549</v>
      </c>
      <c r="G7" s="35">
        <v>69000000</v>
      </c>
      <c r="H7" s="35">
        <v>66248653</v>
      </c>
      <c r="I7" s="35">
        <v>29261000</v>
      </c>
      <c r="J7" s="35">
        <v>31451759</v>
      </c>
      <c r="K7" s="35">
        <v>4600000</v>
      </c>
      <c r="L7" s="35">
        <v>5443606</v>
      </c>
      <c r="M7" s="35">
        <v>35000000</v>
      </c>
      <c r="N7" s="35">
        <v>109369596</v>
      </c>
      <c r="O7" s="35">
        <v>0</v>
      </c>
      <c r="P7" s="35">
        <v>0</v>
      </c>
      <c r="Q7" s="35">
        <v>44545000</v>
      </c>
      <c r="R7" s="35">
        <v>45483929</v>
      </c>
      <c r="S7" s="35">
        <v>3180000</v>
      </c>
      <c r="T7" s="88">
        <v>3180000</v>
      </c>
    </row>
    <row r="8" spans="1:20">
      <c r="A8" s="89" t="s">
        <v>115</v>
      </c>
      <c r="B8" s="35">
        <f t="shared" si="3"/>
        <v>261861000</v>
      </c>
      <c r="C8" s="35">
        <f t="shared" si="4"/>
        <v>246635157</v>
      </c>
      <c r="D8" s="34">
        <f t="shared" si="2"/>
        <v>0.94185524763137696</v>
      </c>
      <c r="E8" s="35">
        <v>36000000</v>
      </c>
      <c r="F8" s="35">
        <v>40750864</v>
      </c>
      <c r="G8" s="35">
        <v>66000000</v>
      </c>
      <c r="H8" s="35">
        <v>67613993</v>
      </c>
      <c r="I8" s="35">
        <v>30000000</v>
      </c>
      <c r="J8" s="35">
        <v>32799363</v>
      </c>
      <c r="K8" s="35">
        <v>5100000</v>
      </c>
      <c r="L8" s="35">
        <v>5925317</v>
      </c>
      <c r="M8" s="35">
        <v>55000000</v>
      </c>
      <c r="N8" s="35">
        <v>25577702</v>
      </c>
      <c r="O8" s="35">
        <v>20000000</v>
      </c>
      <c r="P8" s="35">
        <v>20566289</v>
      </c>
      <c r="Q8" s="35">
        <v>46801000</v>
      </c>
      <c r="R8" s="35">
        <v>50441629</v>
      </c>
      <c r="S8" s="35">
        <v>2960000</v>
      </c>
      <c r="T8" s="88">
        <v>2960000</v>
      </c>
    </row>
    <row r="9" spans="1:20">
      <c r="A9" s="89" t="s">
        <v>116</v>
      </c>
      <c r="B9" s="35">
        <f t="shared" ref="B9:B20" si="5">E9+G9+I9+K9+M9+O9+Q9+S9</f>
        <v>279725000</v>
      </c>
      <c r="C9" s="35">
        <f t="shared" si="4"/>
        <v>256228815</v>
      </c>
      <c r="D9" s="34">
        <f t="shared" si="2"/>
        <v>0.91600255608186609</v>
      </c>
      <c r="E9" s="35">
        <v>48000000</v>
      </c>
      <c r="F9" s="35">
        <v>51843248</v>
      </c>
      <c r="G9" s="35">
        <v>66000000</v>
      </c>
      <c r="H9" s="35">
        <v>70814601</v>
      </c>
      <c r="I9" s="35">
        <v>33434000</v>
      </c>
      <c r="J9" s="35">
        <v>33164684</v>
      </c>
      <c r="K9" s="35">
        <v>5000000</v>
      </c>
      <c r="L9" s="35">
        <v>6700808</v>
      </c>
      <c r="M9" s="35">
        <v>44657000</v>
      </c>
      <c r="N9" s="35">
        <v>20708053</v>
      </c>
      <c r="O9" s="35">
        <v>25000000</v>
      </c>
      <c r="P9" s="35">
        <v>9470588</v>
      </c>
      <c r="Q9" s="35">
        <v>54992000</v>
      </c>
      <c r="R9" s="35">
        <v>60881833</v>
      </c>
      <c r="S9" s="35">
        <v>2642000</v>
      </c>
      <c r="T9" s="88">
        <v>2645000</v>
      </c>
    </row>
    <row r="10" spans="1:20">
      <c r="A10" s="89" t="s">
        <v>118</v>
      </c>
      <c r="B10" s="35">
        <f t="shared" si="5"/>
        <v>289408000</v>
      </c>
      <c r="C10" s="35">
        <f t="shared" ref="C10:C20" si="6">F10+H10+J10+L10+N10+P10+R10+T10</f>
        <v>277502681</v>
      </c>
      <c r="D10" s="34">
        <f>C10/B10</f>
        <v>0.95886320004975678</v>
      </c>
      <c r="E10" s="35">
        <v>50000000</v>
      </c>
      <c r="F10" s="35">
        <v>50630579</v>
      </c>
      <c r="G10" s="35">
        <v>73161000</v>
      </c>
      <c r="H10" s="35">
        <v>72799893</v>
      </c>
      <c r="I10" s="35">
        <v>36000000</v>
      </c>
      <c r="J10" s="35">
        <v>33742396</v>
      </c>
      <c r="K10" s="35">
        <v>9300000</v>
      </c>
      <c r="L10" s="35">
        <v>9340103</v>
      </c>
      <c r="M10" s="35">
        <v>31197000</v>
      </c>
      <c r="N10" s="35">
        <v>23405057</v>
      </c>
      <c r="O10" s="35">
        <v>20000000</v>
      </c>
      <c r="P10" s="35">
        <v>11154251</v>
      </c>
      <c r="Q10" s="35">
        <v>66338000</v>
      </c>
      <c r="R10" s="35">
        <v>73018402</v>
      </c>
      <c r="S10" s="35">
        <v>3412000</v>
      </c>
      <c r="T10" s="88">
        <v>3412000</v>
      </c>
    </row>
    <row r="11" spans="1:20">
      <c r="A11" s="89" t="s">
        <v>119</v>
      </c>
      <c r="B11" s="35">
        <f t="shared" si="5"/>
        <v>299023000</v>
      </c>
      <c r="C11" s="35">
        <f t="shared" si="6"/>
        <v>303219248</v>
      </c>
      <c r="D11" s="34">
        <f t="shared" ref="D11:D20" si="7">C11/B11</f>
        <v>1.0140331947709709</v>
      </c>
      <c r="E11" s="35">
        <v>56000000</v>
      </c>
      <c r="F11" s="35">
        <v>52630918</v>
      </c>
      <c r="G11" s="35">
        <v>72900000</v>
      </c>
      <c r="H11" s="35">
        <v>75001523</v>
      </c>
      <c r="I11" s="35">
        <v>37300000</v>
      </c>
      <c r="J11" s="35">
        <v>40819385</v>
      </c>
      <c r="K11" s="35">
        <v>8960000</v>
      </c>
      <c r="L11" s="35">
        <v>9527797</v>
      </c>
      <c r="M11" s="35">
        <v>30511000</v>
      </c>
      <c r="N11" s="35">
        <v>31255087</v>
      </c>
      <c r="O11" s="35">
        <v>9000000</v>
      </c>
      <c r="P11" s="35">
        <v>7045423</v>
      </c>
      <c r="Q11" s="35">
        <v>68287000</v>
      </c>
      <c r="R11" s="35">
        <v>70874115</v>
      </c>
      <c r="S11" s="35">
        <v>16065000</v>
      </c>
      <c r="T11" s="88">
        <v>16065000</v>
      </c>
    </row>
    <row r="12" spans="1:20">
      <c r="A12" s="89" t="s">
        <v>68</v>
      </c>
      <c r="B12" s="35">
        <f t="shared" si="5"/>
        <v>293238000</v>
      </c>
      <c r="C12" s="35">
        <f t="shared" si="6"/>
        <v>278583340</v>
      </c>
      <c r="D12" s="34">
        <f t="shared" si="7"/>
        <v>0.95002468984238064</v>
      </c>
      <c r="E12" s="35">
        <v>54162000</v>
      </c>
      <c r="F12" s="35">
        <v>52668822</v>
      </c>
      <c r="G12" s="35">
        <v>85000000</v>
      </c>
      <c r="H12" s="35">
        <v>81370811</v>
      </c>
      <c r="I12" s="35">
        <v>42600000</v>
      </c>
      <c r="J12" s="35">
        <v>40021586</v>
      </c>
      <c r="K12" s="35">
        <v>9500000</v>
      </c>
      <c r="L12" s="35">
        <v>8583824</v>
      </c>
      <c r="M12" s="35">
        <v>11519000</v>
      </c>
      <c r="N12" s="35">
        <v>14544339</v>
      </c>
      <c r="O12" s="35">
        <v>17500000</v>
      </c>
      <c r="P12" s="35">
        <v>16026848</v>
      </c>
      <c r="Q12" s="35">
        <v>68215000</v>
      </c>
      <c r="R12" s="35">
        <v>60624967</v>
      </c>
      <c r="S12" s="35">
        <v>4742000</v>
      </c>
      <c r="T12" s="88">
        <v>4742143</v>
      </c>
    </row>
    <row r="13" spans="1:20">
      <c r="A13" s="89" t="s">
        <v>69</v>
      </c>
      <c r="B13" s="35">
        <f t="shared" si="5"/>
        <v>296112000</v>
      </c>
      <c r="C13" s="35">
        <f t="shared" si="6"/>
        <v>297683389</v>
      </c>
      <c r="D13" s="34">
        <f t="shared" si="7"/>
        <v>1.0053067386664505</v>
      </c>
      <c r="E13" s="35">
        <v>57634000</v>
      </c>
      <c r="F13" s="35">
        <v>58695744</v>
      </c>
      <c r="G13" s="35">
        <v>77289000</v>
      </c>
      <c r="H13" s="35">
        <v>75678660</v>
      </c>
      <c r="I13" s="35">
        <v>38509000</v>
      </c>
      <c r="J13" s="35">
        <v>39832621</v>
      </c>
      <c r="K13" s="35">
        <v>8523000</v>
      </c>
      <c r="L13" s="35">
        <v>8192525</v>
      </c>
      <c r="M13" s="35">
        <v>23471000</v>
      </c>
      <c r="N13" s="35">
        <v>21319541</v>
      </c>
      <c r="O13" s="35">
        <v>25325000</v>
      </c>
      <c r="P13" s="35">
        <v>28142538</v>
      </c>
      <c r="Q13" s="35">
        <v>60686000</v>
      </c>
      <c r="R13" s="35">
        <v>61146760</v>
      </c>
      <c r="S13" s="35">
        <v>4675000</v>
      </c>
      <c r="T13" s="88">
        <v>4675000</v>
      </c>
    </row>
    <row r="14" spans="1:20">
      <c r="A14" s="89" t="s">
        <v>70</v>
      </c>
      <c r="B14" s="35">
        <f t="shared" si="5"/>
        <v>336686000</v>
      </c>
      <c r="C14" s="35">
        <f t="shared" si="6"/>
        <v>330461752</v>
      </c>
      <c r="D14" s="34">
        <f t="shared" si="7"/>
        <v>0.98151319627189726</v>
      </c>
      <c r="E14" s="35">
        <v>56499000</v>
      </c>
      <c r="F14" s="35">
        <v>59580163</v>
      </c>
      <c r="G14" s="35">
        <v>77159000</v>
      </c>
      <c r="H14" s="35">
        <v>78340253</v>
      </c>
      <c r="I14" s="35">
        <v>41694000</v>
      </c>
      <c r="J14" s="35">
        <v>43911845</v>
      </c>
      <c r="K14" s="35">
        <v>9151000</v>
      </c>
      <c r="L14" s="35">
        <v>8405624</v>
      </c>
      <c r="M14" s="35">
        <v>29738000</v>
      </c>
      <c r="N14" s="35">
        <v>25603254</v>
      </c>
      <c r="O14" s="35">
        <v>29509000</v>
      </c>
      <c r="P14" s="35">
        <v>19031635</v>
      </c>
      <c r="Q14" s="35">
        <v>88061000</v>
      </c>
      <c r="R14" s="35">
        <v>90714614</v>
      </c>
      <c r="S14" s="35">
        <v>4875000</v>
      </c>
      <c r="T14" s="88">
        <v>4874364</v>
      </c>
    </row>
    <row r="15" spans="1:20">
      <c r="A15" s="89" t="s">
        <v>71</v>
      </c>
      <c r="B15" s="35">
        <f t="shared" si="5"/>
        <v>369989000</v>
      </c>
      <c r="C15" s="35">
        <f t="shared" si="6"/>
        <v>378895702</v>
      </c>
      <c r="D15" s="34">
        <f t="shared" si="7"/>
        <v>1.0240728832478803</v>
      </c>
      <c r="E15" s="35">
        <v>59139000</v>
      </c>
      <c r="F15" s="35">
        <v>58161926</v>
      </c>
      <c r="G15" s="35">
        <v>79496000</v>
      </c>
      <c r="H15" s="35">
        <v>88750800</v>
      </c>
      <c r="I15" s="35">
        <v>43225000</v>
      </c>
      <c r="J15" s="35">
        <v>37478699</v>
      </c>
      <c r="K15" s="35">
        <v>8768000</v>
      </c>
      <c r="L15" s="35">
        <v>8256331</v>
      </c>
      <c r="M15" s="35">
        <v>45678000</v>
      </c>
      <c r="N15" s="35">
        <v>46024067</v>
      </c>
      <c r="O15" s="35">
        <v>41625000</v>
      </c>
      <c r="P15" s="35">
        <v>43022431</v>
      </c>
      <c r="Q15" s="35">
        <v>86165000</v>
      </c>
      <c r="R15" s="35">
        <v>91308448</v>
      </c>
      <c r="S15" s="35">
        <v>5893000</v>
      </c>
      <c r="T15" s="88">
        <v>5893000</v>
      </c>
    </row>
    <row r="16" spans="1:20">
      <c r="A16" s="89" t="s">
        <v>72</v>
      </c>
      <c r="B16" s="35">
        <f t="shared" si="5"/>
        <v>375061000</v>
      </c>
      <c r="C16" s="35">
        <f t="shared" si="6"/>
        <v>371668102</v>
      </c>
      <c r="D16" s="34">
        <f t="shared" si="7"/>
        <v>0.9909537435243867</v>
      </c>
      <c r="E16" s="35">
        <v>61586000</v>
      </c>
      <c r="F16" s="35">
        <v>61735501</v>
      </c>
      <c r="G16" s="35">
        <v>84652000</v>
      </c>
      <c r="H16" s="35">
        <v>79404317</v>
      </c>
      <c r="I16" s="35">
        <v>44255000</v>
      </c>
      <c r="J16" s="35">
        <v>45614559</v>
      </c>
      <c r="K16" s="35">
        <v>8394000</v>
      </c>
      <c r="L16" s="35">
        <v>7531046</v>
      </c>
      <c r="M16" s="35">
        <v>37500000</v>
      </c>
      <c r="N16" s="35">
        <v>37960304</v>
      </c>
      <c r="O16" s="35">
        <v>42500000</v>
      </c>
      <c r="P16" s="35">
        <v>44077028</v>
      </c>
      <c r="Q16" s="35">
        <v>90506000</v>
      </c>
      <c r="R16" s="35">
        <v>89504447</v>
      </c>
      <c r="S16" s="35">
        <v>5668000</v>
      </c>
      <c r="T16" s="88">
        <v>5840900</v>
      </c>
    </row>
    <row r="17" spans="1:20">
      <c r="A17" s="89" t="s">
        <v>73</v>
      </c>
      <c r="B17" s="35">
        <f t="shared" si="5"/>
        <v>398689000</v>
      </c>
      <c r="C17" s="35">
        <f t="shared" si="6"/>
        <v>426494838</v>
      </c>
      <c r="D17" s="34">
        <f t="shared" si="7"/>
        <v>1.0697431782667692</v>
      </c>
      <c r="E17" s="35">
        <v>66410000</v>
      </c>
      <c r="F17" s="35">
        <v>63881519</v>
      </c>
      <c r="G17" s="35">
        <v>89624000</v>
      </c>
      <c r="H17" s="35">
        <v>82957125</v>
      </c>
      <c r="I17" s="35">
        <v>44408000</v>
      </c>
      <c r="J17" s="35">
        <v>45917184</v>
      </c>
      <c r="K17" s="35">
        <v>8285000</v>
      </c>
      <c r="L17" s="35">
        <v>6689587</v>
      </c>
      <c r="M17" s="35">
        <v>59000000</v>
      </c>
      <c r="N17" s="35">
        <v>60825100</v>
      </c>
      <c r="O17" s="35">
        <v>34048000</v>
      </c>
      <c r="P17" s="35">
        <v>68853111</v>
      </c>
      <c r="Q17" s="35">
        <v>90203000</v>
      </c>
      <c r="R17" s="35">
        <v>90660212</v>
      </c>
      <c r="S17" s="35">
        <v>6711000</v>
      </c>
      <c r="T17" s="88">
        <v>6711000</v>
      </c>
    </row>
    <row r="18" spans="1:20">
      <c r="A18" s="89" t="s">
        <v>74</v>
      </c>
      <c r="B18" s="35">
        <f t="shared" si="5"/>
        <v>386431000</v>
      </c>
      <c r="C18" s="35">
        <f t="shared" si="6"/>
        <v>400086700</v>
      </c>
      <c r="D18" s="34">
        <f t="shared" si="7"/>
        <v>1.0353380034210506</v>
      </c>
      <c r="E18" s="35">
        <v>62718000</v>
      </c>
      <c r="F18" s="35">
        <v>64460143</v>
      </c>
      <c r="G18" s="35">
        <v>85058000</v>
      </c>
      <c r="H18" s="35">
        <v>85585527</v>
      </c>
      <c r="I18" s="35">
        <v>42335000</v>
      </c>
      <c r="J18" s="35">
        <v>47885160</v>
      </c>
      <c r="K18" s="35">
        <v>8064000</v>
      </c>
      <c r="L18" s="35">
        <v>7968167</v>
      </c>
      <c r="M18" s="35">
        <v>38906000</v>
      </c>
      <c r="N18" s="35">
        <v>33488308</v>
      </c>
      <c r="O18" s="35">
        <v>39500000</v>
      </c>
      <c r="P18" s="35">
        <v>42237292</v>
      </c>
      <c r="Q18" s="35">
        <v>102885000</v>
      </c>
      <c r="R18" s="35">
        <v>111496756</v>
      </c>
      <c r="S18" s="35">
        <v>6965000</v>
      </c>
      <c r="T18" s="88">
        <v>6965347</v>
      </c>
    </row>
    <row r="19" spans="1:20">
      <c r="A19" s="89" t="s">
        <v>75</v>
      </c>
      <c r="B19" s="35">
        <f t="shared" si="5"/>
        <v>426341000</v>
      </c>
      <c r="C19" s="35">
        <f t="shared" si="6"/>
        <v>408877945</v>
      </c>
      <c r="D19" s="34">
        <f t="shared" si="7"/>
        <v>0.95903970061523525</v>
      </c>
      <c r="E19" s="35">
        <v>65478000</v>
      </c>
      <c r="F19" s="35">
        <v>80261326</v>
      </c>
      <c r="G19" s="35">
        <v>99932000</v>
      </c>
      <c r="H19" s="35">
        <v>101059474</v>
      </c>
      <c r="I19" s="35">
        <v>43003000</v>
      </c>
      <c r="J19" s="35">
        <v>49810730</v>
      </c>
      <c r="K19" s="35">
        <v>8992000</v>
      </c>
      <c r="L19" s="35">
        <v>9899485</v>
      </c>
      <c r="M19" s="35">
        <v>40254000</v>
      </c>
      <c r="N19" s="35">
        <v>15227829</v>
      </c>
      <c r="O19" s="35">
        <v>40069000</v>
      </c>
      <c r="P19" s="35">
        <v>24006275</v>
      </c>
      <c r="Q19" s="35">
        <v>121266000</v>
      </c>
      <c r="R19" s="35">
        <v>121266317</v>
      </c>
      <c r="S19" s="35">
        <v>7347000</v>
      </c>
      <c r="T19" s="88">
        <v>7346509</v>
      </c>
    </row>
    <row r="20" spans="1:20" ht="17.25" thickBot="1">
      <c r="A20" s="90" t="s">
        <v>88</v>
      </c>
      <c r="B20" s="91">
        <f t="shared" si="5"/>
        <v>470509000</v>
      </c>
      <c r="C20" s="91">
        <f t="shared" si="6"/>
        <v>470266803</v>
      </c>
      <c r="D20" s="92">
        <f t="shared" si="7"/>
        <v>0.99948524470307687</v>
      </c>
      <c r="E20" s="91">
        <v>63202000</v>
      </c>
      <c r="F20" s="91">
        <v>80364160</v>
      </c>
      <c r="G20" s="91">
        <v>106635000</v>
      </c>
      <c r="H20" s="91">
        <v>107333937</v>
      </c>
      <c r="I20" s="91">
        <v>64472000</v>
      </c>
      <c r="J20" s="91">
        <v>75884371</v>
      </c>
      <c r="K20" s="91">
        <v>9596000</v>
      </c>
      <c r="L20" s="91">
        <v>10125159</v>
      </c>
      <c r="M20" s="91">
        <v>47500000</v>
      </c>
      <c r="N20" s="91">
        <v>36686133</v>
      </c>
      <c r="O20" s="91">
        <v>48315000</v>
      </c>
      <c r="P20" s="91">
        <v>29084148</v>
      </c>
      <c r="Q20" s="91">
        <v>122607000</v>
      </c>
      <c r="R20" s="91">
        <v>122606932</v>
      </c>
      <c r="S20" s="91">
        <v>8182000</v>
      </c>
      <c r="T20" s="93">
        <v>8181963</v>
      </c>
    </row>
    <row r="21" spans="1:20">
      <c r="A21" s="85"/>
      <c r="B21" s="86"/>
      <c r="C21" s="86"/>
      <c r="D21" s="87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</row>
    <row r="22" spans="1:20">
      <c r="A22" s="85"/>
      <c r="B22" s="86"/>
      <c r="C22" s="86"/>
      <c r="D22" s="87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</row>
    <row r="26" spans="1:20">
      <c r="A26" s="101"/>
      <c r="B26" s="18"/>
      <c r="C26" s="18"/>
      <c r="D26" s="36"/>
    </row>
    <row r="27" spans="1:20">
      <c r="A27" s="101"/>
      <c r="B27" s="18"/>
      <c r="C27" s="18"/>
      <c r="D27" s="36"/>
    </row>
  </sheetData>
  <mergeCells count="14">
    <mergeCell ref="A1:T1"/>
    <mergeCell ref="S2:T2"/>
    <mergeCell ref="A2:A3"/>
    <mergeCell ref="A26:A27"/>
    <mergeCell ref="B2:B3"/>
    <mergeCell ref="C2:C3"/>
    <mergeCell ref="E2:F2"/>
    <mergeCell ref="G2:H2"/>
    <mergeCell ref="D2:D3"/>
    <mergeCell ref="I2:J2"/>
    <mergeCell ref="K2:L2"/>
    <mergeCell ref="M2:N2"/>
    <mergeCell ref="O2:P2"/>
    <mergeCell ref="Q2:R2"/>
  </mergeCells>
  <phoneticPr fontId="3" type="noConversion"/>
  <pageMargins left="0.51181102362204722" right="0.51181102362204722" top="0.55118110236220474" bottom="0.55118110236220474" header="0.31496062992125984" footer="0.31496062992125984"/>
  <pageSetup paperSize="8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7" workbookViewId="0">
      <selection activeCell="M27" sqref="M27"/>
    </sheetView>
  </sheetViews>
  <sheetFormatPr defaultRowHeight="16.5"/>
  <cols>
    <col min="1" max="1" width="17.375" customWidth="1"/>
    <col min="2" max="7" width="15.625" customWidth="1"/>
    <col min="8" max="8" width="16.75" customWidth="1"/>
    <col min="9" max="10" width="15.625" customWidth="1"/>
  </cols>
  <sheetData>
    <row r="1" spans="1:10" s="37" customFormat="1" ht="27.75">
      <c r="A1" s="106" t="s">
        <v>23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s="37" customFormat="1" ht="28.5" thickBot="1">
      <c r="A2" s="107" t="s">
        <v>25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s="41" customFormat="1" ht="102">
      <c r="A3" s="38" t="s">
        <v>22</v>
      </c>
      <c r="B3" s="39" t="s">
        <v>26</v>
      </c>
      <c r="C3" s="39" t="s">
        <v>27</v>
      </c>
      <c r="D3" s="39" t="s">
        <v>28</v>
      </c>
      <c r="E3" s="39" t="s">
        <v>29</v>
      </c>
      <c r="F3" s="39" t="s">
        <v>31</v>
      </c>
      <c r="G3" s="39" t="s">
        <v>30</v>
      </c>
      <c r="H3" s="39" t="s">
        <v>32</v>
      </c>
      <c r="I3" s="39" t="s">
        <v>33</v>
      </c>
      <c r="J3" s="40" t="s">
        <v>34</v>
      </c>
    </row>
    <row r="4" spans="1:10" s="37" customFormat="1" ht="21">
      <c r="A4" s="42" t="s">
        <v>67</v>
      </c>
      <c r="B4" s="27">
        <v>454601823</v>
      </c>
      <c r="C4" s="27">
        <v>161606233</v>
      </c>
      <c r="D4" s="30">
        <f>C4/B4</f>
        <v>0.35548962811792334</v>
      </c>
      <c r="E4" s="27">
        <v>137866619</v>
      </c>
      <c r="F4" s="30">
        <f>E4/B4</f>
        <v>0.30326895323514796</v>
      </c>
      <c r="G4" s="27">
        <v>38096025</v>
      </c>
      <c r="H4" s="30">
        <f>G4/B4</f>
        <v>8.380086280472307E-2</v>
      </c>
      <c r="I4" s="27">
        <f t="shared" ref="I4:I12" si="0">B4-C4-E4-G4</f>
        <v>117032946</v>
      </c>
      <c r="J4" s="43">
        <f>I4/B4</f>
        <v>0.25744055584220565</v>
      </c>
    </row>
    <row r="5" spans="1:10" s="37" customFormat="1" ht="21">
      <c r="A5" s="42" t="s">
        <v>66</v>
      </c>
      <c r="B5" s="27">
        <v>582714070</v>
      </c>
      <c r="C5" s="27">
        <v>163001488</v>
      </c>
      <c r="D5" s="30">
        <f t="shared" ref="D5:D12" si="1">C5/B5</f>
        <v>0.27972808001701416</v>
      </c>
      <c r="E5" s="27">
        <v>269419820</v>
      </c>
      <c r="F5" s="30">
        <f t="shared" ref="F5:F12" si="2">E5/B5</f>
        <v>0.46235338027791228</v>
      </c>
      <c r="G5" s="27">
        <v>38542980</v>
      </c>
      <c r="H5" s="30">
        <f t="shared" ref="H5:H12" si="3">G5/B5</f>
        <v>6.6143897984134822E-2</v>
      </c>
      <c r="I5" s="27">
        <f t="shared" si="0"/>
        <v>111749782</v>
      </c>
      <c r="J5" s="43">
        <f t="shared" ref="J5:J12" si="4">I5/B5</f>
        <v>0.19177464172093872</v>
      </c>
    </row>
    <row r="6" spans="1:10" s="37" customFormat="1" ht="21">
      <c r="A6" s="42" t="s">
        <v>68</v>
      </c>
      <c r="B6" s="27">
        <v>525594846</v>
      </c>
      <c r="C6" s="27">
        <v>161355561</v>
      </c>
      <c r="D6" s="30">
        <f t="shared" si="1"/>
        <v>0.30699608686802077</v>
      </c>
      <c r="E6" s="27">
        <v>189182607</v>
      </c>
      <c r="F6" s="30">
        <f t="shared" si="2"/>
        <v>0.35993999644357244</v>
      </c>
      <c r="G6" s="27">
        <v>30734086</v>
      </c>
      <c r="H6" s="30">
        <f t="shared" si="3"/>
        <v>5.8474861833024902E-2</v>
      </c>
      <c r="I6" s="27">
        <f t="shared" si="0"/>
        <v>144322592</v>
      </c>
      <c r="J6" s="43">
        <f t="shared" si="4"/>
        <v>0.27458905485538188</v>
      </c>
    </row>
    <row r="7" spans="1:10" s="37" customFormat="1" ht="21">
      <c r="A7" s="42" t="s">
        <v>69</v>
      </c>
      <c r="B7" s="27">
        <v>442117108</v>
      </c>
      <c r="C7" s="27">
        <v>175161974</v>
      </c>
      <c r="D7" s="30">
        <f t="shared" si="1"/>
        <v>0.39618908843491302</v>
      </c>
      <c r="E7" s="27">
        <v>102885320</v>
      </c>
      <c r="F7" s="30">
        <f t="shared" si="2"/>
        <v>0.2327105604789218</v>
      </c>
      <c r="G7" s="27">
        <v>30123500</v>
      </c>
      <c r="H7" s="30">
        <f t="shared" si="3"/>
        <v>6.8134662637845719E-2</v>
      </c>
      <c r="I7" s="27">
        <f t="shared" si="0"/>
        <v>133946314</v>
      </c>
      <c r="J7" s="43">
        <f t="shared" si="4"/>
        <v>0.30296568844831945</v>
      </c>
    </row>
    <row r="8" spans="1:10" s="37" customFormat="1" ht="21">
      <c r="A8" s="42" t="s">
        <v>70</v>
      </c>
      <c r="B8" s="27">
        <v>507712018</v>
      </c>
      <c r="C8" s="27">
        <v>182734657</v>
      </c>
      <c r="D8" s="30">
        <f t="shared" si="1"/>
        <v>0.35991792693786501</v>
      </c>
      <c r="E8" s="27">
        <v>152846090</v>
      </c>
      <c r="F8" s="30">
        <f t="shared" si="2"/>
        <v>0.30104879258540618</v>
      </c>
      <c r="G8" s="27">
        <v>39127343</v>
      </c>
      <c r="H8" s="30">
        <f t="shared" si="3"/>
        <v>7.7066016979728064E-2</v>
      </c>
      <c r="I8" s="27">
        <f t="shared" si="0"/>
        <v>133003928</v>
      </c>
      <c r="J8" s="43">
        <f t="shared" si="4"/>
        <v>0.26196726349700078</v>
      </c>
    </row>
    <row r="9" spans="1:10" s="37" customFormat="1" ht="21">
      <c r="A9" s="42" t="s">
        <v>71</v>
      </c>
      <c r="B9" s="27">
        <v>533263417</v>
      </c>
      <c r="C9" s="27">
        <v>191646066</v>
      </c>
      <c r="D9" s="30">
        <f t="shared" si="1"/>
        <v>0.35938348645431267</v>
      </c>
      <c r="E9" s="27">
        <v>175351255</v>
      </c>
      <c r="F9" s="30">
        <f t="shared" si="2"/>
        <v>0.32882671004600339</v>
      </c>
      <c r="G9" s="27">
        <v>44782563</v>
      </c>
      <c r="H9" s="30">
        <f t="shared" si="3"/>
        <v>8.3978314604693766E-2</v>
      </c>
      <c r="I9" s="27">
        <f t="shared" si="0"/>
        <v>121483533</v>
      </c>
      <c r="J9" s="43">
        <f t="shared" si="4"/>
        <v>0.22781148889499014</v>
      </c>
    </row>
    <row r="10" spans="1:10" s="37" customFormat="1" ht="21">
      <c r="A10" s="42" t="s">
        <v>72</v>
      </c>
      <c r="B10" s="27">
        <v>630422119</v>
      </c>
      <c r="C10" s="27">
        <v>192197483</v>
      </c>
      <c r="D10" s="30">
        <f t="shared" si="1"/>
        <v>0.30487109701174681</v>
      </c>
      <c r="E10" s="27">
        <v>254490603</v>
      </c>
      <c r="F10" s="30">
        <f t="shared" si="2"/>
        <v>0.40368285840554397</v>
      </c>
      <c r="G10" s="27">
        <v>48658078</v>
      </c>
      <c r="H10" s="30">
        <f t="shared" si="3"/>
        <v>7.7183329286071578E-2</v>
      </c>
      <c r="I10" s="27">
        <f t="shared" si="0"/>
        <v>135075955</v>
      </c>
      <c r="J10" s="43">
        <f t="shared" si="4"/>
        <v>0.21426271529663762</v>
      </c>
    </row>
    <row r="11" spans="1:10" s="37" customFormat="1" ht="21">
      <c r="A11" s="42" t="s">
        <v>73</v>
      </c>
      <c r="B11" s="27">
        <v>607955051</v>
      </c>
      <c r="C11" s="27">
        <v>194044961</v>
      </c>
      <c r="D11" s="30">
        <f t="shared" si="1"/>
        <v>0.31917649286871375</v>
      </c>
      <c r="E11" s="27">
        <v>218156312</v>
      </c>
      <c r="F11" s="30">
        <f t="shared" si="2"/>
        <v>0.35883625218865073</v>
      </c>
      <c r="G11" s="27">
        <v>50828191</v>
      </c>
      <c r="H11" s="30">
        <f t="shared" si="3"/>
        <v>8.3605179225659562E-2</v>
      </c>
      <c r="I11" s="27">
        <f t="shared" si="0"/>
        <v>144925587</v>
      </c>
      <c r="J11" s="43">
        <f t="shared" si="4"/>
        <v>0.23838207571697598</v>
      </c>
    </row>
    <row r="12" spans="1:10" s="37" customFormat="1" ht="21">
      <c r="A12" s="42" t="s">
        <v>74</v>
      </c>
      <c r="B12" s="27">
        <v>477190421</v>
      </c>
      <c r="C12" s="27">
        <v>195129046</v>
      </c>
      <c r="D12" s="30">
        <f t="shared" si="1"/>
        <v>0.40891232810392059</v>
      </c>
      <c r="E12" s="27">
        <v>91321996</v>
      </c>
      <c r="F12" s="30">
        <f t="shared" si="2"/>
        <v>0.19137432769213111</v>
      </c>
      <c r="G12" s="27">
        <v>43627640</v>
      </c>
      <c r="H12" s="30">
        <f t="shared" si="3"/>
        <v>9.1426059870552176E-2</v>
      </c>
      <c r="I12" s="27">
        <f t="shared" si="0"/>
        <v>147111739</v>
      </c>
      <c r="J12" s="43">
        <f t="shared" si="4"/>
        <v>0.30828728433339614</v>
      </c>
    </row>
    <row r="13" spans="1:10" s="37" customFormat="1" ht="21">
      <c r="A13" s="42" t="s">
        <v>75</v>
      </c>
      <c r="B13" s="27">
        <v>488568259</v>
      </c>
      <c r="C13" s="27">
        <v>196935350</v>
      </c>
      <c r="D13" s="30">
        <f>C13/B13</f>
        <v>0.40308666470287419</v>
      </c>
      <c r="E13" s="27">
        <v>106914525</v>
      </c>
      <c r="F13" s="30">
        <f>E13/B13</f>
        <v>0.2188323187814786</v>
      </c>
      <c r="G13" s="27">
        <v>42680197</v>
      </c>
      <c r="H13" s="30">
        <f>G13/B13</f>
        <v>8.7357695089234189E-2</v>
      </c>
      <c r="I13" s="27">
        <f>B13-C13-E13-G13</f>
        <v>142038187</v>
      </c>
      <c r="J13" s="43">
        <f>I13/B13</f>
        <v>0.290723321426413</v>
      </c>
    </row>
    <row r="14" spans="1:10" s="37" customFormat="1" ht="21.75" thickBot="1">
      <c r="A14" s="45" t="s">
        <v>91</v>
      </c>
      <c r="B14" s="31">
        <v>816334649</v>
      </c>
      <c r="C14" s="31">
        <v>200701470</v>
      </c>
      <c r="D14" s="32">
        <f>C14/B14</f>
        <v>0.24585685569742366</v>
      </c>
      <c r="E14" s="31">
        <v>411799441</v>
      </c>
      <c r="F14" s="32">
        <f>E14/B14</f>
        <v>0.50444929846411557</v>
      </c>
      <c r="G14" s="31">
        <v>45176145</v>
      </c>
      <c r="H14" s="32">
        <f>G14/B14</f>
        <v>5.5340227265056344E-2</v>
      </c>
      <c r="I14" s="31">
        <f>B14-C14-E14-G14</f>
        <v>158657593</v>
      </c>
      <c r="J14" s="44">
        <f>I14/B14</f>
        <v>0.19435361857340444</v>
      </c>
    </row>
  </sheetData>
  <mergeCells count="2">
    <mergeCell ref="A1:J1"/>
    <mergeCell ref="A2:J2"/>
  </mergeCells>
  <phoneticPr fontId="3" type="noConversion"/>
  <printOptions horizontalCentered="1"/>
  <pageMargins left="0.51181102362204722" right="0.51181102362204722" top="0.55118110236220474" bottom="0.55118110236220474" header="0.31496062992125984" footer="0.31496062992125984"/>
  <pageSetup paperSize="8" scale="9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"/>
  <sheetViews>
    <sheetView workbookViewId="0">
      <selection activeCell="C8" sqref="C8"/>
    </sheetView>
  </sheetViews>
  <sheetFormatPr defaultRowHeight="16.5"/>
  <cols>
    <col min="1" max="2" width="17.375" customWidth="1"/>
    <col min="3" max="4" width="15.625" customWidth="1"/>
    <col min="5" max="5" width="7.875" customWidth="1"/>
    <col min="6" max="6" width="15.625" customWidth="1"/>
    <col min="7" max="7" width="7.875" customWidth="1"/>
    <col min="8" max="8" width="15.625" customWidth="1"/>
    <col min="9" max="9" width="7.875" customWidth="1"/>
    <col min="10" max="10" width="13.375" customWidth="1"/>
    <col min="11" max="11" width="7.875" customWidth="1"/>
    <col min="12" max="12" width="16.75" customWidth="1"/>
    <col min="13" max="13" width="7.875" customWidth="1"/>
    <col min="14" max="14" width="16.75" customWidth="1"/>
    <col min="15" max="15" width="7.875" customWidth="1"/>
    <col min="16" max="16" width="16.75" customWidth="1"/>
    <col min="17" max="17" width="7.875" customWidth="1"/>
    <col min="18" max="18" width="16.75" customWidth="1"/>
    <col min="19" max="19" width="7.875" customWidth="1"/>
    <col min="20" max="20" width="16.75" customWidth="1"/>
    <col min="21" max="21" width="7.875" customWidth="1"/>
    <col min="22" max="22" width="16.75" customWidth="1"/>
    <col min="23" max="23" width="7.875" customWidth="1"/>
    <col min="24" max="24" width="15.625" customWidth="1"/>
    <col min="25" max="25" width="7.875" customWidth="1"/>
  </cols>
  <sheetData>
    <row r="1" spans="1:25" s="37" customFormat="1" ht="27.75">
      <c r="A1" s="106" t="s">
        <v>23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</row>
    <row r="2" spans="1:25" s="37" customFormat="1" ht="28.5" thickBot="1">
      <c r="A2" s="108" t="s">
        <v>47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</row>
    <row r="3" spans="1:25" s="41" customFormat="1" ht="42">
      <c r="A3" s="46" t="s">
        <v>22</v>
      </c>
      <c r="B3" s="47" t="s">
        <v>26</v>
      </c>
      <c r="C3" s="48" t="s">
        <v>76</v>
      </c>
      <c r="D3" s="48" t="s">
        <v>77</v>
      </c>
      <c r="E3" s="48" t="s">
        <v>36</v>
      </c>
      <c r="F3" s="48" t="s">
        <v>78</v>
      </c>
      <c r="G3" s="48" t="s">
        <v>37</v>
      </c>
      <c r="H3" s="48" t="s">
        <v>79</v>
      </c>
      <c r="I3" s="48" t="s">
        <v>38</v>
      </c>
      <c r="J3" s="48" t="s">
        <v>80</v>
      </c>
      <c r="K3" s="48" t="s">
        <v>39</v>
      </c>
      <c r="L3" s="48" t="s">
        <v>81</v>
      </c>
      <c r="M3" s="48" t="s">
        <v>40</v>
      </c>
      <c r="N3" s="48" t="s">
        <v>82</v>
      </c>
      <c r="O3" s="48" t="s">
        <v>41</v>
      </c>
      <c r="P3" s="48" t="s">
        <v>83</v>
      </c>
      <c r="Q3" s="48" t="s">
        <v>42</v>
      </c>
      <c r="R3" s="48" t="s">
        <v>84</v>
      </c>
      <c r="S3" s="48" t="s">
        <v>43</v>
      </c>
      <c r="T3" s="48" t="s">
        <v>85</v>
      </c>
      <c r="U3" s="48" t="s">
        <v>44</v>
      </c>
      <c r="V3" s="48" t="s">
        <v>86</v>
      </c>
      <c r="W3" s="48" t="s">
        <v>45</v>
      </c>
      <c r="X3" s="48" t="s">
        <v>87</v>
      </c>
      <c r="Y3" s="49" t="s">
        <v>46</v>
      </c>
    </row>
    <row r="4" spans="1:25" s="37" customFormat="1" ht="21">
      <c r="A4" s="42" t="s">
        <v>67</v>
      </c>
      <c r="B4" s="27">
        <v>454601823</v>
      </c>
      <c r="C4" s="27">
        <v>161606233</v>
      </c>
      <c r="D4" s="27">
        <v>11615848</v>
      </c>
      <c r="E4" s="30">
        <f t="shared" ref="E4:E14" si="0">D4/C4</f>
        <v>7.1877475171393909E-2</v>
      </c>
      <c r="F4" s="27">
        <v>1726490</v>
      </c>
      <c r="G4" s="30">
        <f t="shared" ref="G4:G14" si="1">F4/C4</f>
        <v>1.068331318631751E-2</v>
      </c>
      <c r="H4" s="27">
        <v>42392901</v>
      </c>
      <c r="I4" s="30">
        <f t="shared" ref="I4:I14" si="2">H4/C4</f>
        <v>0.26232219025858983</v>
      </c>
      <c r="J4" s="27">
        <v>1816013</v>
      </c>
      <c r="K4" s="30">
        <f t="shared" ref="K4:K14" si="3">J4/C4</f>
        <v>1.1237270780267492E-2</v>
      </c>
      <c r="L4" s="27">
        <v>41750029</v>
      </c>
      <c r="M4" s="30">
        <f t="shared" ref="M4:M14" si="4">L4/C4</f>
        <v>0.25834417537595844</v>
      </c>
      <c r="N4" s="27">
        <v>24809868</v>
      </c>
      <c r="O4" s="30">
        <f t="shared" ref="O4:O14" si="5">N4/C4</f>
        <v>0.15352048952220798</v>
      </c>
      <c r="P4" s="27">
        <v>8248438</v>
      </c>
      <c r="Q4" s="30">
        <f t="shared" ref="Q4:Q14" si="6">P4/C4</f>
        <v>5.104034570250765E-2</v>
      </c>
      <c r="R4" s="27">
        <v>4456958</v>
      </c>
      <c r="S4" s="30">
        <f t="shared" ref="S4:S14" si="7">R4/C4</f>
        <v>2.7579121901814271E-2</v>
      </c>
      <c r="T4" s="27">
        <v>8941067</v>
      </c>
      <c r="U4" s="30">
        <f t="shared" ref="U4:U14" si="8">T4/C4</f>
        <v>5.5326250937363292E-2</v>
      </c>
      <c r="V4" s="27">
        <v>6233308</v>
      </c>
      <c r="W4" s="30">
        <f t="shared" ref="W4:W14" si="9">V4/C4</f>
        <v>3.8570962792010624E-2</v>
      </c>
      <c r="X4" s="27">
        <v>9615313</v>
      </c>
      <c r="Y4" s="43">
        <f t="shared" ref="Y4:Y14" si="10">X4/C4</f>
        <v>5.9498404371569009E-2</v>
      </c>
    </row>
    <row r="5" spans="1:25" s="37" customFormat="1" ht="21">
      <c r="A5" s="42" t="s">
        <v>66</v>
      </c>
      <c r="B5" s="27">
        <v>582714070</v>
      </c>
      <c r="C5" s="27">
        <v>163001488</v>
      </c>
      <c r="D5" s="27">
        <v>10395449</v>
      </c>
      <c r="E5" s="30">
        <f t="shared" si="0"/>
        <v>6.3775178543155384E-2</v>
      </c>
      <c r="F5" s="27">
        <v>2048520</v>
      </c>
      <c r="G5" s="30">
        <f t="shared" si="1"/>
        <v>1.2567492635404654E-2</v>
      </c>
      <c r="H5" s="27">
        <v>41508179</v>
      </c>
      <c r="I5" s="30">
        <f t="shared" si="2"/>
        <v>0.25464908025870292</v>
      </c>
      <c r="J5" s="27">
        <v>2219555</v>
      </c>
      <c r="K5" s="30">
        <f t="shared" si="3"/>
        <v>1.3616777535184218E-2</v>
      </c>
      <c r="L5" s="27">
        <v>39756492</v>
      </c>
      <c r="M5" s="30">
        <f t="shared" si="4"/>
        <v>0.24390263234897586</v>
      </c>
      <c r="N5" s="27">
        <v>25771797</v>
      </c>
      <c r="O5" s="30">
        <f t="shared" si="5"/>
        <v>0.15810774070970443</v>
      </c>
      <c r="P5" s="27">
        <v>8352744</v>
      </c>
      <c r="Q5" s="30">
        <f t="shared" si="6"/>
        <v>5.1243360428709708E-2</v>
      </c>
      <c r="R5" s="27">
        <v>4278820</v>
      </c>
      <c r="S5" s="30">
        <f t="shared" si="7"/>
        <v>2.6250189814218138E-2</v>
      </c>
      <c r="T5" s="27">
        <v>12002840</v>
      </c>
      <c r="U5" s="30">
        <f t="shared" si="8"/>
        <v>7.3636383000380959E-2</v>
      </c>
      <c r="V5" s="27">
        <v>6203673</v>
      </c>
      <c r="W5" s="30">
        <f t="shared" si="9"/>
        <v>3.8058996124010841E-2</v>
      </c>
      <c r="X5" s="27">
        <v>10463419</v>
      </c>
      <c r="Y5" s="43">
        <f t="shared" si="10"/>
        <v>6.4192168601552885E-2</v>
      </c>
    </row>
    <row r="6" spans="1:25" s="37" customFormat="1" ht="21">
      <c r="A6" s="42" t="s">
        <v>68</v>
      </c>
      <c r="B6" s="27">
        <v>525594846</v>
      </c>
      <c r="C6" s="27">
        <v>161355561</v>
      </c>
      <c r="D6" s="27">
        <v>10380299</v>
      </c>
      <c r="E6" s="30">
        <f t="shared" si="0"/>
        <v>6.4331832975995165E-2</v>
      </c>
      <c r="F6" s="27">
        <v>2097415</v>
      </c>
      <c r="G6" s="30">
        <f t="shared" si="1"/>
        <v>1.2998715303031916E-2</v>
      </c>
      <c r="H6" s="27">
        <v>42658404</v>
      </c>
      <c r="I6" s="30">
        <f t="shared" si="2"/>
        <v>0.26437517080678735</v>
      </c>
      <c r="J6" s="27">
        <v>2029727</v>
      </c>
      <c r="K6" s="30">
        <f t="shared" si="3"/>
        <v>1.2579219379987778E-2</v>
      </c>
      <c r="L6" s="27">
        <v>39105234</v>
      </c>
      <c r="M6" s="30">
        <f t="shared" si="4"/>
        <v>0.24235442371893212</v>
      </c>
      <c r="N6" s="27">
        <v>26893523</v>
      </c>
      <c r="O6" s="30">
        <f t="shared" si="5"/>
        <v>0.16667242723664169</v>
      </c>
      <c r="P6" s="27">
        <v>7375786</v>
      </c>
      <c r="Q6" s="30">
        <f t="shared" si="6"/>
        <v>4.5711383941703751E-2</v>
      </c>
      <c r="R6" s="27">
        <v>4254063</v>
      </c>
      <c r="S6" s="30">
        <f t="shared" si="7"/>
        <v>2.636452672368695E-2</v>
      </c>
      <c r="T6" s="27">
        <v>8714250</v>
      </c>
      <c r="U6" s="30">
        <f t="shared" si="8"/>
        <v>5.4006505545848522E-2</v>
      </c>
      <c r="V6" s="27">
        <v>7346946</v>
      </c>
      <c r="W6" s="30">
        <f t="shared" si="9"/>
        <v>4.553264823640011E-2</v>
      </c>
      <c r="X6" s="27">
        <v>10499914</v>
      </c>
      <c r="Y6" s="43">
        <f t="shared" si="10"/>
        <v>6.5073146130984597E-2</v>
      </c>
    </row>
    <row r="7" spans="1:25" s="37" customFormat="1" ht="21">
      <c r="A7" s="42" t="s">
        <v>69</v>
      </c>
      <c r="B7" s="27">
        <v>442117108</v>
      </c>
      <c r="C7" s="27">
        <v>175161974</v>
      </c>
      <c r="D7" s="27">
        <v>10288380</v>
      </c>
      <c r="E7" s="30">
        <f t="shared" si="0"/>
        <v>5.8736378479041347E-2</v>
      </c>
      <c r="F7" s="27">
        <v>1002720</v>
      </c>
      <c r="G7" s="30">
        <f t="shared" si="1"/>
        <v>5.7245301425981878E-3</v>
      </c>
      <c r="H7" s="27">
        <v>44169454</v>
      </c>
      <c r="I7" s="30">
        <f t="shared" si="2"/>
        <v>0.25216348612284994</v>
      </c>
      <c r="J7" s="27">
        <v>1529710</v>
      </c>
      <c r="K7" s="30">
        <f t="shared" si="3"/>
        <v>8.7331169263940821E-3</v>
      </c>
      <c r="L7" s="27">
        <v>46555173</v>
      </c>
      <c r="M7" s="30">
        <f t="shared" si="4"/>
        <v>0.26578355984958241</v>
      </c>
      <c r="N7" s="27">
        <v>27763441</v>
      </c>
      <c r="O7" s="30">
        <f t="shared" si="5"/>
        <v>0.15850153070323356</v>
      </c>
      <c r="P7" s="27">
        <v>8066147</v>
      </c>
      <c r="Q7" s="30">
        <f t="shared" si="6"/>
        <v>4.6049646597383059E-2</v>
      </c>
      <c r="R7" s="27">
        <v>3830784</v>
      </c>
      <c r="S7" s="30">
        <f t="shared" si="7"/>
        <v>2.1869952207777699E-2</v>
      </c>
      <c r="T7" s="27">
        <v>10700428</v>
      </c>
      <c r="U7" s="30">
        <f t="shared" si="8"/>
        <v>6.1088761194253272E-2</v>
      </c>
      <c r="V7" s="27">
        <v>8665929</v>
      </c>
      <c r="W7" s="30">
        <f t="shared" si="9"/>
        <v>4.9473803029874509E-2</v>
      </c>
      <c r="X7" s="27">
        <v>12589808</v>
      </c>
      <c r="Y7" s="43">
        <f t="shared" si="10"/>
        <v>7.1875234747011935E-2</v>
      </c>
    </row>
    <row r="8" spans="1:25" s="37" customFormat="1" ht="21">
      <c r="A8" s="42" t="s">
        <v>70</v>
      </c>
      <c r="B8" s="27">
        <v>507712018</v>
      </c>
      <c r="C8" s="27">
        <v>182734657</v>
      </c>
      <c r="D8" s="27">
        <v>10794750</v>
      </c>
      <c r="E8" s="30">
        <f t="shared" si="0"/>
        <v>5.9073359028988137E-2</v>
      </c>
      <c r="F8" s="27">
        <v>1018140</v>
      </c>
      <c r="G8" s="30">
        <f t="shared" si="1"/>
        <v>5.5716852879199594E-3</v>
      </c>
      <c r="H8" s="27">
        <v>46596729</v>
      </c>
      <c r="I8" s="30">
        <f t="shared" si="2"/>
        <v>0.25499666984353164</v>
      </c>
      <c r="J8" s="27">
        <v>1561098</v>
      </c>
      <c r="K8" s="30">
        <f t="shared" si="3"/>
        <v>8.5429771540272183E-3</v>
      </c>
      <c r="L8" s="27">
        <v>45819784</v>
      </c>
      <c r="M8" s="30">
        <f t="shared" si="4"/>
        <v>0.25074490385258447</v>
      </c>
      <c r="N8" s="27">
        <v>29441249</v>
      </c>
      <c r="O8" s="30">
        <f t="shared" si="5"/>
        <v>0.16111475230448485</v>
      </c>
      <c r="P8" s="27">
        <v>7530078</v>
      </c>
      <c r="Q8" s="30">
        <f t="shared" si="6"/>
        <v>4.120771682626137E-2</v>
      </c>
      <c r="R8" s="27">
        <v>4308303</v>
      </c>
      <c r="S8" s="30">
        <f t="shared" si="7"/>
        <v>2.3576824838432264E-2</v>
      </c>
      <c r="T8" s="27">
        <v>13653358</v>
      </c>
      <c r="U8" s="30">
        <f t="shared" si="8"/>
        <v>7.4716850236022828E-2</v>
      </c>
      <c r="V8" s="27">
        <v>8808890</v>
      </c>
      <c r="W8" s="30">
        <f t="shared" si="9"/>
        <v>4.8205907651114044E-2</v>
      </c>
      <c r="X8" s="27">
        <v>13202278</v>
      </c>
      <c r="Y8" s="43">
        <f t="shared" si="10"/>
        <v>7.2248352976633221E-2</v>
      </c>
    </row>
    <row r="9" spans="1:25" s="37" customFormat="1" ht="21">
      <c r="A9" s="42" t="s">
        <v>71</v>
      </c>
      <c r="B9" s="27">
        <v>533263417</v>
      </c>
      <c r="C9" s="27">
        <v>191646066</v>
      </c>
      <c r="D9" s="27">
        <v>11023431</v>
      </c>
      <c r="E9" s="30">
        <f t="shared" si="0"/>
        <v>5.7519735364669575E-2</v>
      </c>
      <c r="F9" s="27">
        <v>1033560</v>
      </c>
      <c r="G9" s="30">
        <f t="shared" si="1"/>
        <v>5.3930666127005181E-3</v>
      </c>
      <c r="H9" s="27">
        <v>48781131</v>
      </c>
      <c r="I9" s="30">
        <f t="shared" si="2"/>
        <v>0.25453760684030946</v>
      </c>
      <c r="J9" s="27">
        <v>1618542</v>
      </c>
      <c r="K9" s="30">
        <f t="shared" si="3"/>
        <v>8.445474690829291E-3</v>
      </c>
      <c r="L9" s="27">
        <v>47917037</v>
      </c>
      <c r="M9" s="30">
        <f t="shared" si="4"/>
        <v>0.25002880570478292</v>
      </c>
      <c r="N9" s="27">
        <v>30687860</v>
      </c>
      <c r="O9" s="30">
        <f t="shared" si="5"/>
        <v>0.16012778472582892</v>
      </c>
      <c r="P9" s="27">
        <v>8556704</v>
      </c>
      <c r="Q9" s="30">
        <f t="shared" si="6"/>
        <v>4.4648471938891772E-2</v>
      </c>
      <c r="R9" s="27">
        <v>4186558</v>
      </c>
      <c r="S9" s="30">
        <f t="shared" si="7"/>
        <v>2.1845259270806008E-2</v>
      </c>
      <c r="T9" s="27">
        <v>15986793</v>
      </c>
      <c r="U9" s="30">
        <f t="shared" si="8"/>
        <v>8.3418320728795972E-2</v>
      </c>
      <c r="V9" s="27">
        <v>8305934</v>
      </c>
      <c r="W9" s="30">
        <f t="shared" si="9"/>
        <v>4.3339966081015195E-2</v>
      </c>
      <c r="X9" s="27">
        <v>13548516</v>
      </c>
      <c r="Y9" s="43">
        <f t="shared" si="10"/>
        <v>7.0695508041370383E-2</v>
      </c>
    </row>
    <row r="10" spans="1:25" s="37" customFormat="1" ht="21">
      <c r="A10" s="42" t="s">
        <v>72</v>
      </c>
      <c r="B10" s="27">
        <v>630422119</v>
      </c>
      <c r="C10" s="27">
        <v>192197483</v>
      </c>
      <c r="D10" s="27">
        <v>9798600</v>
      </c>
      <c r="E10" s="30">
        <f t="shared" si="0"/>
        <v>5.098193715679409E-2</v>
      </c>
      <c r="F10" s="27">
        <v>1033560</v>
      </c>
      <c r="G10" s="30">
        <f t="shared" si="1"/>
        <v>5.3775938366476947E-3</v>
      </c>
      <c r="H10" s="27">
        <v>49336520</v>
      </c>
      <c r="I10" s="30">
        <f t="shared" si="2"/>
        <v>0.25669701408108453</v>
      </c>
      <c r="J10" s="27">
        <v>1627584</v>
      </c>
      <c r="K10" s="30">
        <f t="shared" si="3"/>
        <v>8.4682898786973184E-3</v>
      </c>
      <c r="L10" s="27">
        <v>48489609</v>
      </c>
      <c r="M10" s="30">
        <f t="shared" si="4"/>
        <v>0.25229055158854502</v>
      </c>
      <c r="N10" s="27">
        <v>32298789</v>
      </c>
      <c r="O10" s="30">
        <f t="shared" si="5"/>
        <v>0.16805001031152941</v>
      </c>
      <c r="P10" s="27">
        <v>7491736</v>
      </c>
      <c r="Q10" s="30">
        <f t="shared" si="6"/>
        <v>3.897936582239217E-2</v>
      </c>
      <c r="R10" s="27">
        <v>4174415</v>
      </c>
      <c r="S10" s="30">
        <f t="shared" si="7"/>
        <v>2.1719405139140141E-2</v>
      </c>
      <c r="T10" s="27">
        <v>13684070</v>
      </c>
      <c r="U10" s="30">
        <f t="shared" si="8"/>
        <v>7.1197966728835882E-2</v>
      </c>
      <c r="V10" s="27">
        <v>9383001</v>
      </c>
      <c r="W10" s="30">
        <f t="shared" si="9"/>
        <v>4.8819583136788532E-2</v>
      </c>
      <c r="X10" s="27">
        <v>14879599</v>
      </c>
      <c r="Y10" s="43">
        <f t="shared" si="10"/>
        <v>7.7418282319545256E-2</v>
      </c>
    </row>
    <row r="11" spans="1:25" s="37" customFormat="1" ht="21">
      <c r="A11" s="42" t="s">
        <v>73</v>
      </c>
      <c r="B11" s="27">
        <v>607955051</v>
      </c>
      <c r="C11" s="27">
        <v>194044961</v>
      </c>
      <c r="D11" s="27">
        <v>9809169</v>
      </c>
      <c r="E11" s="30">
        <f t="shared" si="0"/>
        <v>5.0551011216415975E-2</v>
      </c>
      <c r="F11" s="27">
        <v>1033560</v>
      </c>
      <c r="G11" s="30">
        <f t="shared" si="1"/>
        <v>5.3263944328860975E-3</v>
      </c>
      <c r="H11" s="27">
        <v>49475886</v>
      </c>
      <c r="I11" s="30">
        <f t="shared" si="2"/>
        <v>0.25497124864788423</v>
      </c>
      <c r="J11" s="27">
        <v>1505078</v>
      </c>
      <c r="K11" s="30">
        <f t="shared" si="3"/>
        <v>7.7563364296793051E-3</v>
      </c>
      <c r="L11" s="27">
        <v>48164371</v>
      </c>
      <c r="M11" s="30">
        <f t="shared" si="4"/>
        <v>0.24821242845878383</v>
      </c>
      <c r="N11" s="27">
        <v>33478211</v>
      </c>
      <c r="O11" s="30">
        <f t="shared" si="5"/>
        <v>0.17252811321392675</v>
      </c>
      <c r="P11" s="27">
        <v>7704358</v>
      </c>
      <c r="Q11" s="30">
        <f t="shared" si="6"/>
        <v>3.9703983861760779E-2</v>
      </c>
      <c r="R11" s="27">
        <v>4217608</v>
      </c>
      <c r="S11" s="30">
        <f t="shared" si="7"/>
        <v>2.1735210119679427E-2</v>
      </c>
      <c r="T11" s="27">
        <v>14358023</v>
      </c>
      <c r="U11" s="30">
        <f t="shared" si="8"/>
        <v>7.3993279320456046E-2</v>
      </c>
      <c r="V11" s="27">
        <v>9329251</v>
      </c>
      <c r="W11" s="30">
        <f t="shared" si="9"/>
        <v>4.8077780283096352E-2</v>
      </c>
      <c r="X11" s="27">
        <v>14969446</v>
      </c>
      <c r="Y11" s="43">
        <f t="shared" si="10"/>
        <v>7.7144214015431201E-2</v>
      </c>
    </row>
    <row r="12" spans="1:25" s="37" customFormat="1" ht="21">
      <c r="A12" s="42" t="s">
        <v>74</v>
      </c>
      <c r="B12" s="27">
        <v>477190421</v>
      </c>
      <c r="C12" s="27">
        <v>195129046</v>
      </c>
      <c r="D12" s="27">
        <v>10399732</v>
      </c>
      <c r="E12" s="30">
        <f t="shared" si="0"/>
        <v>5.3296688592430259E-2</v>
      </c>
      <c r="F12" s="27">
        <v>1033560</v>
      </c>
      <c r="G12" s="30">
        <f t="shared" si="1"/>
        <v>5.2968024042919781E-3</v>
      </c>
      <c r="H12" s="27">
        <v>50453395</v>
      </c>
      <c r="I12" s="30">
        <f t="shared" si="2"/>
        <v>0.25856424778502735</v>
      </c>
      <c r="J12" s="27">
        <v>1521011</v>
      </c>
      <c r="K12" s="30">
        <f t="shared" si="3"/>
        <v>7.7948979466644858E-3</v>
      </c>
      <c r="L12" s="27">
        <v>48280794</v>
      </c>
      <c r="M12" s="30">
        <f t="shared" si="4"/>
        <v>0.24743007250699109</v>
      </c>
      <c r="N12" s="27">
        <v>33700148</v>
      </c>
      <c r="O12" s="30">
        <f t="shared" si="5"/>
        <v>0.1727069787447226</v>
      </c>
      <c r="P12" s="27">
        <v>6546040</v>
      </c>
      <c r="Q12" s="30">
        <f t="shared" si="6"/>
        <v>3.3547235197367797E-2</v>
      </c>
      <c r="R12" s="27">
        <v>4312879</v>
      </c>
      <c r="S12" s="30">
        <f t="shared" si="7"/>
        <v>2.2102701204207188E-2</v>
      </c>
      <c r="T12" s="27">
        <v>14217763</v>
      </c>
      <c r="U12" s="30">
        <f t="shared" si="8"/>
        <v>7.2863386007637226E-2</v>
      </c>
      <c r="V12" s="27">
        <v>9793374</v>
      </c>
      <c r="W12" s="30">
        <f t="shared" si="9"/>
        <v>5.0189216832434061E-2</v>
      </c>
      <c r="X12" s="27">
        <v>14870350</v>
      </c>
      <c r="Y12" s="43">
        <f t="shared" si="10"/>
        <v>7.6207772778225949E-2</v>
      </c>
    </row>
    <row r="13" spans="1:25" s="37" customFormat="1" ht="21">
      <c r="A13" s="42" t="s">
        <v>75</v>
      </c>
      <c r="B13" s="27">
        <v>488568259</v>
      </c>
      <c r="C13" s="27">
        <v>196935350</v>
      </c>
      <c r="D13" s="27">
        <v>10281166</v>
      </c>
      <c r="E13" s="30">
        <f t="shared" si="0"/>
        <v>5.2205792408523917E-2</v>
      </c>
      <c r="F13" s="27">
        <v>1033560</v>
      </c>
      <c r="G13" s="30">
        <f t="shared" si="1"/>
        <v>5.2482197838021466E-3</v>
      </c>
      <c r="H13" s="27">
        <v>52459485</v>
      </c>
      <c r="I13" s="30">
        <f t="shared" si="2"/>
        <v>0.26637922038882306</v>
      </c>
      <c r="J13" s="27">
        <v>1593676</v>
      </c>
      <c r="K13" s="30">
        <f t="shared" si="3"/>
        <v>8.0923815861398164E-3</v>
      </c>
      <c r="L13" s="27">
        <v>47979278</v>
      </c>
      <c r="M13" s="30">
        <f t="shared" si="4"/>
        <v>0.24362958707007148</v>
      </c>
      <c r="N13" s="27">
        <v>33977294</v>
      </c>
      <c r="O13" s="30">
        <f t="shared" si="5"/>
        <v>0.17253019328424277</v>
      </c>
      <c r="P13" s="27">
        <v>6919832</v>
      </c>
      <c r="Q13" s="30">
        <f t="shared" si="6"/>
        <v>3.5137581952656038E-2</v>
      </c>
      <c r="R13" s="27">
        <v>4453445</v>
      </c>
      <c r="S13" s="30">
        <f t="shared" si="7"/>
        <v>2.2613741006883729E-2</v>
      </c>
      <c r="T13" s="27">
        <v>14057920</v>
      </c>
      <c r="U13" s="30">
        <f t="shared" si="8"/>
        <v>7.1383426083737628E-2</v>
      </c>
      <c r="V13" s="27">
        <v>9311105</v>
      </c>
      <c r="W13" s="30">
        <f t="shared" si="9"/>
        <v>4.7280008388539692E-2</v>
      </c>
      <c r="X13" s="27">
        <v>14868589</v>
      </c>
      <c r="Y13" s="43">
        <f t="shared" si="10"/>
        <v>7.5499848046579748E-2</v>
      </c>
    </row>
    <row r="14" spans="1:25" s="37" customFormat="1" ht="21.75" thickBot="1">
      <c r="A14" s="45" t="s">
        <v>88</v>
      </c>
      <c r="B14" s="31">
        <v>816334649</v>
      </c>
      <c r="C14" s="50">
        <v>200701470</v>
      </c>
      <c r="D14" s="50">
        <v>9894813</v>
      </c>
      <c r="E14" s="51">
        <f t="shared" si="0"/>
        <v>4.9301148616400267E-2</v>
      </c>
      <c r="F14" s="50">
        <v>1033560</v>
      </c>
      <c r="G14" s="51">
        <f t="shared" si="1"/>
        <v>5.149738066193536E-3</v>
      </c>
      <c r="H14" s="52">
        <v>52582841</v>
      </c>
      <c r="I14" s="53">
        <f t="shared" si="2"/>
        <v>0.26199529579927838</v>
      </c>
      <c r="J14" s="54">
        <v>1572894</v>
      </c>
      <c r="K14" s="53">
        <f t="shared" si="3"/>
        <v>7.8369829578228793E-3</v>
      </c>
      <c r="L14" s="52">
        <v>48243568</v>
      </c>
      <c r="M14" s="53">
        <f t="shared" si="4"/>
        <v>0.24037476157997248</v>
      </c>
      <c r="N14" s="52">
        <v>34609878</v>
      </c>
      <c r="O14" s="53">
        <f t="shared" si="5"/>
        <v>0.17244456654951257</v>
      </c>
      <c r="P14" s="52">
        <v>8092342</v>
      </c>
      <c r="Q14" s="53">
        <f t="shared" si="6"/>
        <v>4.0320292621673373E-2</v>
      </c>
      <c r="R14" s="52">
        <v>4683591</v>
      </c>
      <c r="S14" s="53">
        <f t="shared" si="7"/>
        <v>2.3336107104746168E-2</v>
      </c>
      <c r="T14" s="52">
        <v>14268590</v>
      </c>
      <c r="U14" s="53">
        <f t="shared" si="8"/>
        <v>7.1093599862522186E-2</v>
      </c>
      <c r="V14" s="52">
        <v>10096567</v>
      </c>
      <c r="W14" s="53">
        <f t="shared" si="9"/>
        <v>5.0306392872957031E-2</v>
      </c>
      <c r="X14" s="52">
        <v>15622826</v>
      </c>
      <c r="Y14" s="55">
        <f t="shared" si="10"/>
        <v>7.78411139689211E-2</v>
      </c>
    </row>
  </sheetData>
  <mergeCells count="2">
    <mergeCell ref="A1:Y1"/>
    <mergeCell ref="A2:Y2"/>
  </mergeCells>
  <phoneticPr fontId="3" type="noConversion"/>
  <printOptions horizontalCentered="1"/>
  <pageMargins left="0.31496062992125984" right="0.31496062992125984" top="0.74803149606299213" bottom="0.74803149606299213" header="0.31496062992125984" footer="0.31496062992125984"/>
  <pageSetup paperSize="8" scale="64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opLeftCell="F1" workbookViewId="0">
      <selection activeCell="Q23" sqref="Q23"/>
    </sheetView>
  </sheetViews>
  <sheetFormatPr defaultRowHeight="16.5"/>
  <cols>
    <col min="1" max="1" width="13.75" style="37" customWidth="1"/>
    <col min="2" max="3" width="18.625" style="37" customWidth="1"/>
    <col min="4" max="4" width="16.5" style="66" customWidth="1"/>
    <col min="5" max="6" width="18.625" style="37" customWidth="1"/>
    <col min="7" max="7" width="18.375" style="37" customWidth="1"/>
    <col min="8" max="8" width="13.25" style="66" customWidth="1"/>
    <col min="9" max="9" width="18.625" style="37" customWidth="1"/>
    <col min="10" max="10" width="16.125" style="37" customWidth="1"/>
    <col min="11" max="11" width="16.125" style="66" customWidth="1"/>
    <col min="12" max="12" width="12" style="66" customWidth="1"/>
    <col min="13" max="16384" width="9" style="37"/>
  </cols>
  <sheetData>
    <row r="1" spans="1:18" ht="33" thickBot="1">
      <c r="A1" s="109" t="s">
        <v>134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8" s="79" customFormat="1" ht="105">
      <c r="A2" s="71" t="s">
        <v>22</v>
      </c>
      <c r="B2" s="72" t="s">
        <v>123</v>
      </c>
      <c r="C2" s="47" t="s">
        <v>130</v>
      </c>
      <c r="D2" s="73" t="s">
        <v>124</v>
      </c>
      <c r="E2" s="72" t="s">
        <v>125</v>
      </c>
      <c r="F2" s="47" t="s">
        <v>129</v>
      </c>
      <c r="G2" s="74" t="s">
        <v>131</v>
      </c>
      <c r="H2" s="75" t="s">
        <v>132</v>
      </c>
      <c r="I2" s="72" t="s">
        <v>126</v>
      </c>
      <c r="J2" s="76" t="s">
        <v>127</v>
      </c>
      <c r="K2" s="77" t="s">
        <v>133</v>
      </c>
      <c r="L2" s="78" t="s">
        <v>128</v>
      </c>
    </row>
    <row r="3" spans="1:18" ht="21">
      <c r="A3" s="67" t="s">
        <v>67</v>
      </c>
      <c r="B3" s="59">
        <v>454601823</v>
      </c>
      <c r="C3" s="27">
        <v>161606233</v>
      </c>
      <c r="D3" s="58">
        <f>C3/B3</f>
        <v>0.35548962811792334</v>
      </c>
      <c r="E3" s="59">
        <f>B3-I3</f>
        <v>316735204</v>
      </c>
      <c r="F3" s="27">
        <v>160677293</v>
      </c>
      <c r="G3" s="69">
        <f>F3/C3</f>
        <v>0.99425183062091427</v>
      </c>
      <c r="H3" s="43">
        <f>F3/E3</f>
        <v>0.50729218277864685</v>
      </c>
      <c r="I3" s="59">
        <v>137866619</v>
      </c>
      <c r="J3" s="60">
        <f>C3-F3</f>
        <v>928940</v>
      </c>
      <c r="K3" s="69">
        <f>J3/C3</f>
        <v>5.748169379085768E-3</v>
      </c>
      <c r="L3" s="43">
        <f>J3/I3</f>
        <v>6.7379617106589082E-3</v>
      </c>
    </row>
    <row r="4" spans="1:18" ht="21">
      <c r="A4" s="67" t="s">
        <v>66</v>
      </c>
      <c r="B4" s="59">
        <v>582714070</v>
      </c>
      <c r="C4" s="27">
        <v>163001488</v>
      </c>
      <c r="D4" s="58">
        <f t="shared" ref="D4:D13" si="0">C4/B4</f>
        <v>0.27972808001701416</v>
      </c>
      <c r="E4" s="59">
        <f t="shared" ref="E4:E13" si="1">B4-I4</f>
        <v>313294250</v>
      </c>
      <c r="F4" s="27">
        <v>162003860</v>
      </c>
      <c r="G4" s="69">
        <f t="shared" ref="G4:G13" si="2">F4/C4</f>
        <v>0.99387963869385043</v>
      </c>
      <c r="H4" s="43">
        <f t="shared" ref="H4:H13" si="3">F4/E4</f>
        <v>0.51709809548052665</v>
      </c>
      <c r="I4" s="59">
        <v>269419820</v>
      </c>
      <c r="J4" s="60">
        <f t="shared" ref="J4:J13" si="4">C4-F4</f>
        <v>997628</v>
      </c>
      <c r="K4" s="69">
        <f t="shared" ref="K4:K13" si="5">J4/C4</f>
        <v>6.1203613061495488E-3</v>
      </c>
      <c r="L4" s="43">
        <f t="shared" ref="L4:L13" si="6">J4/I4</f>
        <v>3.7028753118460251E-3</v>
      </c>
    </row>
    <row r="5" spans="1:18" ht="21">
      <c r="A5" s="67" t="s">
        <v>68</v>
      </c>
      <c r="B5" s="59">
        <v>525594846</v>
      </c>
      <c r="C5" s="27">
        <v>161355561</v>
      </c>
      <c r="D5" s="58">
        <f t="shared" si="0"/>
        <v>0.30699608686802077</v>
      </c>
      <c r="E5" s="59">
        <f t="shared" si="1"/>
        <v>336412239</v>
      </c>
      <c r="F5" s="27">
        <v>160340060</v>
      </c>
      <c r="G5" s="69">
        <f t="shared" si="2"/>
        <v>0.99370643940805981</v>
      </c>
      <c r="H5" s="43">
        <f t="shared" si="3"/>
        <v>0.47661779629842776</v>
      </c>
      <c r="I5" s="59">
        <v>189182607</v>
      </c>
      <c r="J5" s="60">
        <f t="shared" si="4"/>
        <v>1015501</v>
      </c>
      <c r="K5" s="69">
        <f t="shared" si="5"/>
        <v>6.293560591940181E-3</v>
      </c>
      <c r="L5" s="43">
        <f t="shared" si="6"/>
        <v>5.3678348982684225E-3</v>
      </c>
    </row>
    <row r="6" spans="1:18" ht="21">
      <c r="A6" s="67" t="s">
        <v>69</v>
      </c>
      <c r="B6" s="59">
        <v>442117108</v>
      </c>
      <c r="C6" s="27">
        <v>175161974</v>
      </c>
      <c r="D6" s="58">
        <f t="shared" si="0"/>
        <v>0.39618908843491302</v>
      </c>
      <c r="E6" s="59">
        <f t="shared" si="1"/>
        <v>339231788</v>
      </c>
      <c r="F6" s="27">
        <v>174152149</v>
      </c>
      <c r="G6" s="69">
        <f t="shared" si="2"/>
        <v>0.99423490740062115</v>
      </c>
      <c r="H6" s="43">
        <f t="shared" si="3"/>
        <v>0.51337214011323729</v>
      </c>
      <c r="I6" s="59">
        <v>102885320</v>
      </c>
      <c r="J6" s="60">
        <f t="shared" si="4"/>
        <v>1009825</v>
      </c>
      <c r="K6" s="69">
        <f t="shared" si="5"/>
        <v>5.7650925993789036E-3</v>
      </c>
      <c r="L6" s="43">
        <f t="shared" si="6"/>
        <v>9.8150542759647338E-3</v>
      </c>
      <c r="R6" s="61"/>
    </row>
    <row r="7" spans="1:18" ht="21">
      <c r="A7" s="67" t="s">
        <v>70</v>
      </c>
      <c r="B7" s="59">
        <v>507712018</v>
      </c>
      <c r="C7" s="27">
        <v>182734657</v>
      </c>
      <c r="D7" s="58">
        <f t="shared" si="0"/>
        <v>0.35991792693786501</v>
      </c>
      <c r="E7" s="59">
        <f t="shared" si="1"/>
        <v>354765928</v>
      </c>
      <c r="F7" s="27">
        <v>181665297</v>
      </c>
      <c r="G7" s="69">
        <f t="shared" si="2"/>
        <v>0.99414801758158</v>
      </c>
      <c r="H7" s="43">
        <f t="shared" si="3"/>
        <v>0.51207086888005771</v>
      </c>
      <c r="I7" s="59">
        <v>152946090</v>
      </c>
      <c r="J7" s="60">
        <f t="shared" si="4"/>
        <v>1069360</v>
      </c>
      <c r="K7" s="69">
        <f t="shared" si="5"/>
        <v>5.8519824184199501E-3</v>
      </c>
      <c r="L7" s="43">
        <f t="shared" si="6"/>
        <v>6.9917446075280516E-3</v>
      </c>
    </row>
    <row r="8" spans="1:18" ht="21">
      <c r="A8" s="67" t="s">
        <v>71</v>
      </c>
      <c r="B8" s="59">
        <v>533263417</v>
      </c>
      <c r="C8" s="27">
        <v>191646066</v>
      </c>
      <c r="D8" s="58">
        <f t="shared" si="0"/>
        <v>0.35938348645431267</v>
      </c>
      <c r="E8" s="59">
        <f t="shared" si="1"/>
        <v>357912129</v>
      </c>
      <c r="F8" s="27">
        <v>190569468</v>
      </c>
      <c r="G8" s="69">
        <f t="shared" si="2"/>
        <v>0.99438236316314466</v>
      </c>
      <c r="H8" s="43">
        <f t="shared" si="3"/>
        <v>0.53244763884489643</v>
      </c>
      <c r="I8" s="59">
        <v>175351288</v>
      </c>
      <c r="J8" s="60">
        <f t="shared" si="4"/>
        <v>1076598</v>
      </c>
      <c r="K8" s="69">
        <f t="shared" si="5"/>
        <v>5.6176368368552896E-3</v>
      </c>
      <c r="L8" s="43">
        <f t="shared" si="6"/>
        <v>6.1396640553903429E-3</v>
      </c>
    </row>
    <row r="9" spans="1:18" ht="21">
      <c r="A9" s="67" t="s">
        <v>72</v>
      </c>
      <c r="B9" s="59">
        <v>630422119</v>
      </c>
      <c r="C9" s="27">
        <v>192197483</v>
      </c>
      <c r="D9" s="58">
        <f t="shared" si="0"/>
        <v>0.30487109701174681</v>
      </c>
      <c r="E9" s="59">
        <f t="shared" si="1"/>
        <v>375931516</v>
      </c>
      <c r="F9" s="27">
        <v>192197483</v>
      </c>
      <c r="G9" s="69">
        <f t="shared" si="2"/>
        <v>1</v>
      </c>
      <c r="H9" s="43">
        <f t="shared" si="3"/>
        <v>0.5112566380308482</v>
      </c>
      <c r="I9" s="59">
        <v>254490603</v>
      </c>
      <c r="J9" s="60">
        <f t="shared" si="4"/>
        <v>0</v>
      </c>
      <c r="K9" s="69">
        <f t="shared" si="5"/>
        <v>0</v>
      </c>
      <c r="L9" s="43">
        <f t="shared" si="6"/>
        <v>0</v>
      </c>
    </row>
    <row r="10" spans="1:18" ht="21">
      <c r="A10" s="67" t="s">
        <v>73</v>
      </c>
      <c r="B10" s="59">
        <v>607955051</v>
      </c>
      <c r="C10" s="27">
        <v>194044961</v>
      </c>
      <c r="D10" s="58">
        <f t="shared" si="0"/>
        <v>0.31917649286871375</v>
      </c>
      <c r="E10" s="59">
        <f t="shared" si="1"/>
        <v>389798739</v>
      </c>
      <c r="F10" s="27">
        <v>194044961</v>
      </c>
      <c r="G10" s="69">
        <f t="shared" si="2"/>
        <v>1</v>
      </c>
      <c r="H10" s="43">
        <f t="shared" si="3"/>
        <v>0.49780807782448983</v>
      </c>
      <c r="I10" s="59">
        <v>218156312</v>
      </c>
      <c r="J10" s="60">
        <f t="shared" si="4"/>
        <v>0</v>
      </c>
      <c r="K10" s="69">
        <f t="shared" si="5"/>
        <v>0</v>
      </c>
      <c r="L10" s="43">
        <f t="shared" si="6"/>
        <v>0</v>
      </c>
    </row>
    <row r="11" spans="1:18" ht="21">
      <c r="A11" s="67" t="s">
        <v>74</v>
      </c>
      <c r="B11" s="59">
        <v>477190421</v>
      </c>
      <c r="C11" s="27">
        <v>195129046</v>
      </c>
      <c r="D11" s="58">
        <f t="shared" si="0"/>
        <v>0.40891232810392059</v>
      </c>
      <c r="E11" s="59">
        <f t="shared" si="1"/>
        <v>385868425</v>
      </c>
      <c r="F11" s="27">
        <v>195127864</v>
      </c>
      <c r="G11" s="69">
        <f t="shared" si="2"/>
        <v>0.9999939424702563</v>
      </c>
      <c r="H11" s="43">
        <f t="shared" si="3"/>
        <v>0.50568497279869429</v>
      </c>
      <c r="I11" s="59">
        <v>91321996</v>
      </c>
      <c r="J11" s="60">
        <f t="shared" si="4"/>
        <v>1182</v>
      </c>
      <c r="K11" s="69">
        <f t="shared" si="5"/>
        <v>6.0575297436753724E-6</v>
      </c>
      <c r="L11" s="43">
        <f t="shared" si="6"/>
        <v>1.2943212498333918E-5</v>
      </c>
    </row>
    <row r="12" spans="1:18" ht="21">
      <c r="A12" s="67" t="s">
        <v>75</v>
      </c>
      <c r="B12" s="59">
        <v>488568259</v>
      </c>
      <c r="C12" s="27">
        <v>196935350</v>
      </c>
      <c r="D12" s="58">
        <f t="shared" si="0"/>
        <v>0.40308666470287419</v>
      </c>
      <c r="E12" s="59">
        <f t="shared" si="1"/>
        <v>381653734</v>
      </c>
      <c r="F12" s="27">
        <v>196435615</v>
      </c>
      <c r="G12" s="69">
        <f t="shared" si="2"/>
        <v>0.99746244135448514</v>
      </c>
      <c r="H12" s="43">
        <f t="shared" si="3"/>
        <v>0.5146959075736437</v>
      </c>
      <c r="I12" s="59">
        <v>106914525</v>
      </c>
      <c r="J12" s="60">
        <f t="shared" si="4"/>
        <v>499735</v>
      </c>
      <c r="K12" s="69">
        <f t="shared" si="5"/>
        <v>2.537558645514886E-3</v>
      </c>
      <c r="L12" s="43">
        <f t="shared" si="6"/>
        <v>4.674154423825949E-3</v>
      </c>
    </row>
    <row r="13" spans="1:18" ht="21.75" thickBot="1">
      <c r="A13" s="68" t="s">
        <v>91</v>
      </c>
      <c r="B13" s="63">
        <v>816334649</v>
      </c>
      <c r="C13" s="54">
        <v>200701470</v>
      </c>
      <c r="D13" s="62">
        <f t="shared" si="0"/>
        <v>0.24585685569742366</v>
      </c>
      <c r="E13" s="63">
        <f t="shared" si="1"/>
        <v>403627588</v>
      </c>
      <c r="F13" s="54">
        <v>200701470</v>
      </c>
      <c r="G13" s="70">
        <f t="shared" si="2"/>
        <v>1</v>
      </c>
      <c r="H13" s="64">
        <f t="shared" si="3"/>
        <v>0.49724418242689594</v>
      </c>
      <c r="I13" s="63">
        <v>412707061</v>
      </c>
      <c r="J13" s="65">
        <f t="shared" si="4"/>
        <v>0</v>
      </c>
      <c r="K13" s="70">
        <f t="shared" si="5"/>
        <v>0</v>
      </c>
      <c r="L13" s="64">
        <f t="shared" si="6"/>
        <v>0</v>
      </c>
    </row>
  </sheetData>
  <mergeCells count="1">
    <mergeCell ref="A1:L1"/>
  </mergeCells>
  <phoneticPr fontId="3" type="noConversion"/>
  <printOptions horizontalCentered="1" verticalCentered="1"/>
  <pageMargins left="0.70866141732283472" right="0.51181102362204722" top="0.74803149606299213" bottom="0.74803149606299213" header="0.31496062992125984" footer="0.31496062992125984"/>
  <pageSetup paperSize="8" scale="95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opLeftCell="M1" workbookViewId="0">
      <selection activeCell="U17" sqref="U17"/>
    </sheetView>
  </sheetViews>
  <sheetFormatPr defaultRowHeight="16.5"/>
  <cols>
    <col min="1" max="1" width="17.375" customWidth="1"/>
    <col min="2" max="3" width="15.625" customWidth="1"/>
    <col min="4" max="4" width="7.875" customWidth="1"/>
    <col min="5" max="5" width="15.625" customWidth="1"/>
    <col min="6" max="6" width="7.875" customWidth="1"/>
    <col min="7" max="7" width="15.625" customWidth="1"/>
    <col min="8" max="8" width="7.875" customWidth="1"/>
    <col min="9" max="9" width="13.375" customWidth="1"/>
    <col min="10" max="10" width="7.875" customWidth="1"/>
    <col min="11" max="11" width="16.75" customWidth="1"/>
    <col min="12" max="12" width="7.875" customWidth="1"/>
    <col min="13" max="13" width="16.75" customWidth="1"/>
    <col min="14" max="14" width="7.875" customWidth="1"/>
    <col min="15" max="15" width="16.75" customWidth="1"/>
    <col min="16" max="16" width="7.875" customWidth="1"/>
    <col min="17" max="17" width="16.75" customWidth="1"/>
    <col min="18" max="18" width="7.875" customWidth="1"/>
    <col min="19" max="19" width="16.75" customWidth="1"/>
    <col min="20" max="20" width="7.875" customWidth="1"/>
    <col min="21" max="21" width="16.75" customWidth="1"/>
    <col min="22" max="22" width="7.875" customWidth="1"/>
  </cols>
  <sheetData>
    <row r="1" spans="1:22" s="37" customFormat="1" ht="27.75">
      <c r="A1" s="106" t="s">
        <v>23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</row>
    <row r="2" spans="1:22" s="37" customFormat="1" ht="28.5" thickBot="1">
      <c r="A2" s="108" t="s">
        <v>48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</row>
    <row r="3" spans="1:22" s="41" customFormat="1" ht="42">
      <c r="A3" s="56" t="s">
        <v>22</v>
      </c>
      <c r="B3" s="48" t="s">
        <v>56</v>
      </c>
      <c r="C3" s="48" t="s">
        <v>57</v>
      </c>
      <c r="D3" s="48" t="s">
        <v>36</v>
      </c>
      <c r="E3" s="48" t="s">
        <v>58</v>
      </c>
      <c r="F3" s="48" t="s">
        <v>37</v>
      </c>
      <c r="G3" s="48" t="s">
        <v>59</v>
      </c>
      <c r="H3" s="48" t="s">
        <v>38</v>
      </c>
      <c r="I3" s="48" t="s">
        <v>60</v>
      </c>
      <c r="J3" s="48" t="s">
        <v>39</v>
      </c>
      <c r="K3" s="48" t="s">
        <v>61</v>
      </c>
      <c r="L3" s="48" t="s">
        <v>40</v>
      </c>
      <c r="M3" s="48" t="s">
        <v>62</v>
      </c>
      <c r="N3" s="48" t="s">
        <v>41</v>
      </c>
      <c r="O3" s="48" t="s">
        <v>63</v>
      </c>
      <c r="P3" s="48" t="s">
        <v>42</v>
      </c>
      <c r="Q3" s="48" t="s">
        <v>89</v>
      </c>
      <c r="R3" s="48" t="s">
        <v>43</v>
      </c>
      <c r="S3" s="48" t="s">
        <v>64</v>
      </c>
      <c r="T3" s="48" t="s">
        <v>44</v>
      </c>
      <c r="U3" s="48" t="s">
        <v>65</v>
      </c>
      <c r="V3" s="49" t="s">
        <v>45</v>
      </c>
    </row>
    <row r="4" spans="1:22" s="37" customFormat="1" ht="21">
      <c r="A4" s="42" t="s">
        <v>67</v>
      </c>
      <c r="B4" s="27">
        <v>137866619</v>
      </c>
      <c r="C4" s="27">
        <v>0</v>
      </c>
      <c r="D4" s="30">
        <f t="shared" ref="D4:D12" si="0">C4/B4</f>
        <v>0</v>
      </c>
      <c r="E4" s="27">
        <v>11221114</v>
      </c>
      <c r="F4" s="30">
        <f t="shared" ref="F4:F12" si="1">E4/B4</f>
        <v>8.139108713473274E-2</v>
      </c>
      <c r="G4" s="27">
        <v>97751085</v>
      </c>
      <c r="H4" s="30">
        <f t="shared" ref="H4:H12" si="2">G4/B4</f>
        <v>0.70902649030654763</v>
      </c>
      <c r="I4" s="27">
        <v>95000</v>
      </c>
      <c r="J4" s="30">
        <f t="shared" ref="J4:J12" si="3">I4/B4</f>
        <v>6.8907180497405245E-4</v>
      </c>
      <c r="K4" s="27">
        <v>18347800</v>
      </c>
      <c r="L4" s="30">
        <f t="shared" ref="L4:L12" si="4">K4/B4</f>
        <v>0.1330837017189781</v>
      </c>
      <c r="M4" s="27">
        <v>202450</v>
      </c>
      <c r="N4" s="30">
        <f t="shared" ref="N4:N12" si="5">M4/B4</f>
        <v>1.4684482833368098E-3</v>
      </c>
      <c r="O4" s="27">
        <v>1758752</v>
      </c>
      <c r="P4" s="30">
        <f t="shared" ref="P4:P12" si="6">O4/B4</f>
        <v>1.2756909633070787E-2</v>
      </c>
      <c r="Q4" s="27">
        <v>0</v>
      </c>
      <c r="R4" s="30">
        <f t="shared" ref="R4:R12" si="7">Q4/B4</f>
        <v>0</v>
      </c>
      <c r="S4" s="27">
        <v>0</v>
      </c>
      <c r="T4" s="30">
        <f t="shared" ref="T4:T12" si="8">S4/B4</f>
        <v>0</v>
      </c>
      <c r="U4" s="27">
        <v>8490418</v>
      </c>
      <c r="V4" s="43">
        <f t="shared" ref="V4:V12" si="9">U4/B4</f>
        <v>6.1584291118359842E-2</v>
      </c>
    </row>
    <row r="5" spans="1:22" s="37" customFormat="1" ht="21">
      <c r="A5" s="42" t="s">
        <v>66</v>
      </c>
      <c r="B5" s="27">
        <v>269419820</v>
      </c>
      <c r="C5" s="27">
        <v>4401615</v>
      </c>
      <c r="D5" s="30">
        <f t="shared" si="0"/>
        <v>1.6337383790101263E-2</v>
      </c>
      <c r="E5" s="27">
        <v>8632528</v>
      </c>
      <c r="F5" s="30">
        <f t="shared" si="1"/>
        <v>3.2041176480631602E-2</v>
      </c>
      <c r="G5" s="27">
        <v>248278653</v>
      </c>
      <c r="H5" s="30">
        <f t="shared" si="2"/>
        <v>0.92153076562815606</v>
      </c>
      <c r="I5" s="27">
        <v>157660</v>
      </c>
      <c r="J5" s="30">
        <f t="shared" si="3"/>
        <v>5.8518337663502262E-4</v>
      </c>
      <c r="K5" s="27">
        <v>719594</v>
      </c>
      <c r="L5" s="30">
        <f t="shared" si="4"/>
        <v>2.6709022372593079E-3</v>
      </c>
      <c r="M5" s="27">
        <v>207675</v>
      </c>
      <c r="N5" s="30">
        <f t="shared" si="5"/>
        <v>7.7082302259722391E-4</v>
      </c>
      <c r="O5" s="27">
        <v>996445</v>
      </c>
      <c r="P5" s="30">
        <f t="shared" si="6"/>
        <v>3.6984843950975841E-3</v>
      </c>
      <c r="Q5" s="27">
        <v>0</v>
      </c>
      <c r="R5" s="30">
        <f t="shared" si="7"/>
        <v>0</v>
      </c>
      <c r="S5" s="27">
        <v>0</v>
      </c>
      <c r="T5" s="30">
        <f t="shared" si="8"/>
        <v>0</v>
      </c>
      <c r="U5" s="27">
        <v>6025560</v>
      </c>
      <c r="V5" s="43">
        <f t="shared" si="9"/>
        <v>2.236494701837452E-2</v>
      </c>
    </row>
    <row r="6" spans="1:22" s="37" customFormat="1" ht="21">
      <c r="A6" s="42" t="s">
        <v>68</v>
      </c>
      <c r="B6" s="27">
        <v>189182607</v>
      </c>
      <c r="C6" s="27">
        <v>0</v>
      </c>
      <c r="D6" s="30">
        <f t="shared" si="0"/>
        <v>0</v>
      </c>
      <c r="E6" s="27">
        <v>64062235</v>
      </c>
      <c r="F6" s="30">
        <f t="shared" si="1"/>
        <v>0.33862645206068021</v>
      </c>
      <c r="G6" s="27">
        <v>108975542</v>
      </c>
      <c r="H6" s="30">
        <f t="shared" si="2"/>
        <v>0.57603362025770155</v>
      </c>
      <c r="I6" s="27">
        <v>2071868</v>
      </c>
      <c r="J6" s="30">
        <f t="shared" si="3"/>
        <v>1.0951683311986498E-2</v>
      </c>
      <c r="K6" s="27">
        <v>5242439</v>
      </c>
      <c r="L6" s="30">
        <f t="shared" si="4"/>
        <v>2.7710998823480638E-2</v>
      </c>
      <c r="M6" s="27">
        <v>132000</v>
      </c>
      <c r="N6" s="30">
        <f t="shared" si="5"/>
        <v>6.9773856113527393E-4</v>
      </c>
      <c r="O6" s="27">
        <v>1274695</v>
      </c>
      <c r="P6" s="30">
        <f t="shared" si="6"/>
        <v>6.7379079938358179E-3</v>
      </c>
      <c r="Q6" s="27">
        <v>0</v>
      </c>
      <c r="R6" s="30">
        <f t="shared" si="7"/>
        <v>0</v>
      </c>
      <c r="S6" s="27">
        <v>0</v>
      </c>
      <c r="T6" s="30">
        <f t="shared" si="8"/>
        <v>0</v>
      </c>
      <c r="U6" s="27">
        <v>7423828</v>
      </c>
      <c r="V6" s="43">
        <f t="shared" si="9"/>
        <v>3.9241598991179988E-2</v>
      </c>
    </row>
    <row r="7" spans="1:22" s="37" customFormat="1" ht="21">
      <c r="A7" s="42" t="s">
        <v>69</v>
      </c>
      <c r="B7" s="27">
        <v>102885320</v>
      </c>
      <c r="C7" s="27">
        <v>0</v>
      </c>
      <c r="D7" s="30">
        <f t="shared" si="0"/>
        <v>0</v>
      </c>
      <c r="E7" s="27">
        <v>8010217</v>
      </c>
      <c r="F7" s="30">
        <f t="shared" si="1"/>
        <v>7.7855781563395052E-2</v>
      </c>
      <c r="G7" s="27">
        <v>81283181</v>
      </c>
      <c r="H7" s="30">
        <f t="shared" si="2"/>
        <v>0.7900367224400916</v>
      </c>
      <c r="I7" s="27">
        <v>35004</v>
      </c>
      <c r="J7" s="30">
        <f t="shared" si="3"/>
        <v>3.4022346433874141E-4</v>
      </c>
      <c r="K7" s="27">
        <v>4124737</v>
      </c>
      <c r="L7" s="30">
        <f t="shared" si="4"/>
        <v>4.0090627117649047E-2</v>
      </c>
      <c r="M7" s="27">
        <v>196314</v>
      </c>
      <c r="N7" s="30">
        <f t="shared" si="5"/>
        <v>1.908085623877148E-3</v>
      </c>
      <c r="O7" s="27">
        <v>4027907</v>
      </c>
      <c r="P7" s="30">
        <f t="shared" si="6"/>
        <v>3.9149482161303477E-2</v>
      </c>
      <c r="Q7" s="27">
        <v>0</v>
      </c>
      <c r="R7" s="30">
        <f t="shared" si="7"/>
        <v>0</v>
      </c>
      <c r="S7" s="27">
        <v>0</v>
      </c>
      <c r="T7" s="30">
        <f t="shared" si="8"/>
        <v>0</v>
      </c>
      <c r="U7" s="27">
        <v>5207960</v>
      </c>
      <c r="V7" s="43">
        <f t="shared" si="9"/>
        <v>5.0619077629344984E-2</v>
      </c>
    </row>
    <row r="8" spans="1:22" s="37" customFormat="1" ht="21">
      <c r="A8" s="42" t="s">
        <v>70</v>
      </c>
      <c r="B8" s="27">
        <v>152946090</v>
      </c>
      <c r="C8" s="27">
        <v>12049100</v>
      </c>
      <c r="D8" s="30">
        <f t="shared" si="0"/>
        <v>7.8780045962600284E-2</v>
      </c>
      <c r="E8" s="27">
        <v>19673023</v>
      </c>
      <c r="F8" s="30">
        <f t="shared" si="1"/>
        <v>0.12862717183551406</v>
      </c>
      <c r="G8" s="27">
        <v>95158124</v>
      </c>
      <c r="H8" s="30">
        <f t="shared" si="2"/>
        <v>0.62216774551085285</v>
      </c>
      <c r="I8" s="27">
        <v>8626300</v>
      </c>
      <c r="J8" s="30">
        <f t="shared" si="3"/>
        <v>5.6400918781251613E-2</v>
      </c>
      <c r="K8" s="27">
        <v>1726618</v>
      </c>
      <c r="L8" s="30">
        <f t="shared" si="4"/>
        <v>1.1289062701766354E-2</v>
      </c>
      <c r="M8" s="27">
        <v>670945</v>
      </c>
      <c r="N8" s="30">
        <f t="shared" si="5"/>
        <v>4.3868071423074631E-3</v>
      </c>
      <c r="O8" s="27">
        <v>5590204</v>
      </c>
      <c r="P8" s="30">
        <f t="shared" si="6"/>
        <v>3.6550159601987861E-2</v>
      </c>
      <c r="Q8" s="27">
        <v>0</v>
      </c>
      <c r="R8" s="30">
        <f t="shared" si="7"/>
        <v>0</v>
      </c>
      <c r="S8" s="27">
        <v>0</v>
      </c>
      <c r="T8" s="30">
        <f t="shared" si="8"/>
        <v>0</v>
      </c>
      <c r="U8" s="27">
        <v>9351776</v>
      </c>
      <c r="V8" s="43">
        <f t="shared" si="9"/>
        <v>6.114426331526357E-2</v>
      </c>
    </row>
    <row r="9" spans="1:22" s="37" customFormat="1" ht="21">
      <c r="A9" s="42" t="s">
        <v>71</v>
      </c>
      <c r="B9" s="27">
        <v>175351288</v>
      </c>
      <c r="C9" s="27">
        <v>6330168</v>
      </c>
      <c r="D9" s="30">
        <f t="shared" si="0"/>
        <v>3.6099923029935199E-2</v>
      </c>
      <c r="E9" s="27">
        <v>4605354</v>
      </c>
      <c r="F9" s="30">
        <f t="shared" si="1"/>
        <v>2.6263588095229731E-2</v>
      </c>
      <c r="G9" s="27">
        <v>150984196</v>
      </c>
      <c r="H9" s="30">
        <f t="shared" si="2"/>
        <v>0.86103842020253651</v>
      </c>
      <c r="I9" s="27">
        <v>1967100</v>
      </c>
      <c r="J9" s="30">
        <f t="shared" si="3"/>
        <v>1.1218052758186756E-2</v>
      </c>
      <c r="K9" s="27">
        <v>0</v>
      </c>
      <c r="L9" s="30">
        <f t="shared" si="4"/>
        <v>0</v>
      </c>
      <c r="M9" s="27">
        <v>1672620</v>
      </c>
      <c r="N9" s="30">
        <f t="shared" si="5"/>
        <v>9.5386810047269222E-3</v>
      </c>
      <c r="O9" s="27">
        <v>3881099</v>
      </c>
      <c r="P9" s="30">
        <f t="shared" si="6"/>
        <v>2.2133279112269765E-2</v>
      </c>
      <c r="Q9" s="27">
        <v>0</v>
      </c>
      <c r="R9" s="30">
        <f t="shared" si="7"/>
        <v>0</v>
      </c>
      <c r="S9" s="27">
        <v>0</v>
      </c>
      <c r="T9" s="30">
        <f t="shared" si="8"/>
        <v>0</v>
      </c>
      <c r="U9" s="27">
        <v>5910718</v>
      </c>
      <c r="V9" s="43">
        <f t="shared" si="9"/>
        <v>3.3707867603458952E-2</v>
      </c>
    </row>
    <row r="10" spans="1:22" s="37" customFormat="1" ht="21">
      <c r="A10" s="42" t="s">
        <v>72</v>
      </c>
      <c r="B10" s="27">
        <v>254490603</v>
      </c>
      <c r="C10" s="27">
        <v>0</v>
      </c>
      <c r="D10" s="30">
        <f t="shared" si="0"/>
        <v>0</v>
      </c>
      <c r="E10" s="27">
        <v>73188312</v>
      </c>
      <c r="F10" s="30">
        <f t="shared" si="1"/>
        <v>0.28758748314176458</v>
      </c>
      <c r="G10" s="27">
        <v>95757544</v>
      </c>
      <c r="H10" s="30">
        <f t="shared" si="2"/>
        <v>0.37627143348786046</v>
      </c>
      <c r="I10" s="27">
        <v>94770</v>
      </c>
      <c r="J10" s="30">
        <f t="shared" si="3"/>
        <v>3.7239096014873288E-4</v>
      </c>
      <c r="K10" s="27">
        <v>8845483</v>
      </c>
      <c r="L10" s="30">
        <f t="shared" si="4"/>
        <v>3.4757601639224374E-2</v>
      </c>
      <c r="M10" s="27">
        <v>505724</v>
      </c>
      <c r="N10" s="30">
        <f t="shared" si="5"/>
        <v>1.9872010755540548E-3</v>
      </c>
      <c r="O10" s="27">
        <v>3964672</v>
      </c>
      <c r="P10" s="30">
        <f t="shared" si="6"/>
        <v>1.5578854202329821E-2</v>
      </c>
      <c r="Q10" s="27">
        <v>0</v>
      </c>
      <c r="R10" s="30">
        <f t="shared" si="7"/>
        <v>0</v>
      </c>
      <c r="S10" s="27">
        <v>60000000</v>
      </c>
      <c r="T10" s="30">
        <f t="shared" si="8"/>
        <v>0.23576509031258808</v>
      </c>
      <c r="U10" s="27">
        <v>12134098</v>
      </c>
      <c r="V10" s="43">
        <f t="shared" si="9"/>
        <v>4.7679945180529905E-2</v>
      </c>
    </row>
    <row r="11" spans="1:22" s="37" customFormat="1" ht="21">
      <c r="A11" s="42" t="s">
        <v>73</v>
      </c>
      <c r="B11" s="27">
        <v>218156312</v>
      </c>
      <c r="C11" s="27">
        <v>11381753</v>
      </c>
      <c r="D11" s="30">
        <f t="shared" si="0"/>
        <v>5.2172467051973266E-2</v>
      </c>
      <c r="E11" s="27">
        <v>27724370</v>
      </c>
      <c r="F11" s="30">
        <f t="shared" si="1"/>
        <v>0.12708488581343455</v>
      </c>
      <c r="G11" s="27">
        <v>159829328</v>
      </c>
      <c r="H11" s="30">
        <f t="shared" si="2"/>
        <v>0.73263673434303378</v>
      </c>
      <c r="I11" s="27">
        <v>65480</v>
      </c>
      <c r="J11" s="30">
        <f t="shared" si="3"/>
        <v>3.0015175540737963E-4</v>
      </c>
      <c r="K11" s="27">
        <v>472481</v>
      </c>
      <c r="L11" s="30">
        <f t="shared" si="4"/>
        <v>2.165791104866129E-3</v>
      </c>
      <c r="M11" s="27">
        <v>777011</v>
      </c>
      <c r="N11" s="30">
        <f t="shared" si="5"/>
        <v>3.5617167932321847E-3</v>
      </c>
      <c r="O11" s="27">
        <v>5564695</v>
      </c>
      <c r="P11" s="30">
        <f t="shared" si="6"/>
        <v>2.5507834034158041E-2</v>
      </c>
      <c r="Q11" s="27">
        <v>0</v>
      </c>
      <c r="R11" s="30">
        <f t="shared" si="7"/>
        <v>0</v>
      </c>
      <c r="S11" s="27">
        <v>0</v>
      </c>
      <c r="T11" s="30">
        <f t="shared" si="8"/>
        <v>0</v>
      </c>
      <c r="U11" s="27">
        <v>12341194</v>
      </c>
      <c r="V11" s="43">
        <f t="shared" si="9"/>
        <v>5.657041910389464E-2</v>
      </c>
    </row>
    <row r="12" spans="1:22" s="37" customFormat="1" ht="21">
      <c r="A12" s="42" t="s">
        <v>74</v>
      </c>
      <c r="B12" s="27">
        <v>91321996</v>
      </c>
      <c r="C12" s="27">
        <v>0</v>
      </c>
      <c r="D12" s="30">
        <f t="shared" si="0"/>
        <v>0</v>
      </c>
      <c r="E12" s="27">
        <v>4511982</v>
      </c>
      <c r="F12" s="30">
        <f t="shared" si="1"/>
        <v>4.9407395782282287E-2</v>
      </c>
      <c r="G12" s="27">
        <v>70007430</v>
      </c>
      <c r="H12" s="30">
        <f t="shared" si="2"/>
        <v>0.76659986713387207</v>
      </c>
      <c r="I12" s="27">
        <v>153564</v>
      </c>
      <c r="J12" s="30">
        <f t="shared" si="3"/>
        <v>1.6815663994028339E-3</v>
      </c>
      <c r="K12" s="27">
        <v>2938922</v>
      </c>
      <c r="L12" s="30">
        <f t="shared" si="4"/>
        <v>3.2181972895117185E-2</v>
      </c>
      <c r="M12" s="27">
        <v>469568</v>
      </c>
      <c r="N12" s="30">
        <f t="shared" si="5"/>
        <v>5.1418937448541972E-3</v>
      </c>
      <c r="O12" s="27">
        <v>1869035</v>
      </c>
      <c r="P12" s="30">
        <f t="shared" si="6"/>
        <v>2.0466427387329553E-2</v>
      </c>
      <c r="Q12" s="27">
        <v>0</v>
      </c>
      <c r="R12" s="30">
        <f t="shared" si="7"/>
        <v>0</v>
      </c>
      <c r="S12" s="27">
        <v>0</v>
      </c>
      <c r="T12" s="30">
        <f t="shared" si="8"/>
        <v>0</v>
      </c>
      <c r="U12" s="27">
        <v>11371495</v>
      </c>
      <c r="V12" s="43">
        <f t="shared" si="9"/>
        <v>0.12452087665714183</v>
      </c>
    </row>
    <row r="13" spans="1:22" s="57" customFormat="1" ht="21">
      <c r="A13" s="42" t="s">
        <v>75</v>
      </c>
      <c r="B13" s="27">
        <v>106914525</v>
      </c>
      <c r="C13" s="27">
        <v>0</v>
      </c>
      <c r="D13" s="30">
        <f t="shared" ref="D13:D14" si="10">C13/B13</f>
        <v>0</v>
      </c>
      <c r="E13" s="27">
        <v>4901208</v>
      </c>
      <c r="F13" s="30">
        <f t="shared" ref="F13:F14" si="11">E13/B13</f>
        <v>4.5842302530923654E-2</v>
      </c>
      <c r="G13" s="27">
        <v>74340050</v>
      </c>
      <c r="H13" s="30">
        <f t="shared" ref="H13:H14" si="12">G13/B13</f>
        <v>0.695322267951899</v>
      </c>
      <c r="I13" s="27">
        <v>113700</v>
      </c>
      <c r="J13" s="30">
        <f t="shared" ref="J13:J14" si="13">I13/B13</f>
        <v>1.0634663531451877E-3</v>
      </c>
      <c r="K13" s="27">
        <v>5249236</v>
      </c>
      <c r="L13" s="30">
        <f t="shared" ref="L13:L14" si="14">K13/B13</f>
        <v>4.9097501017752267E-2</v>
      </c>
      <c r="M13" s="27">
        <v>1675050</v>
      </c>
      <c r="N13" s="30">
        <f t="shared" ref="N13:N14" si="15">M13/B13</f>
        <v>1.5667188345082204E-2</v>
      </c>
      <c r="O13" s="27">
        <v>3449568</v>
      </c>
      <c r="P13" s="30">
        <f t="shared" ref="P13:P14" si="16">O13/B13</f>
        <v>3.2264727360477911E-2</v>
      </c>
      <c r="Q13" s="27">
        <v>0</v>
      </c>
      <c r="R13" s="30">
        <f>Q13/B13</f>
        <v>0</v>
      </c>
      <c r="S13" s="27">
        <v>0</v>
      </c>
      <c r="T13" s="30">
        <f>S13/B13</f>
        <v>0</v>
      </c>
      <c r="U13" s="27">
        <v>17185713</v>
      </c>
      <c r="V13" s="43">
        <f>U13/B13</f>
        <v>0.16074254644071981</v>
      </c>
    </row>
    <row r="14" spans="1:22" s="37" customFormat="1" ht="21.75" thickBot="1">
      <c r="A14" s="80" t="s">
        <v>88</v>
      </c>
      <c r="B14" s="31">
        <v>412707061</v>
      </c>
      <c r="C14" s="31">
        <v>0</v>
      </c>
      <c r="D14" s="32">
        <f t="shared" si="10"/>
        <v>0</v>
      </c>
      <c r="E14" s="31">
        <v>168367612</v>
      </c>
      <c r="F14" s="32">
        <f t="shared" si="11"/>
        <v>0.40795912624329922</v>
      </c>
      <c r="G14" s="31">
        <v>91187410</v>
      </c>
      <c r="H14" s="32">
        <f t="shared" si="12"/>
        <v>0.22094947873935211</v>
      </c>
      <c r="I14" s="31">
        <v>200401</v>
      </c>
      <c r="J14" s="32">
        <f t="shared" si="13"/>
        <v>4.855768629555868E-4</v>
      </c>
      <c r="K14" s="31">
        <v>2800842</v>
      </c>
      <c r="L14" s="32">
        <f t="shared" si="14"/>
        <v>6.7865134006030491E-3</v>
      </c>
      <c r="M14" s="31">
        <v>1274054</v>
      </c>
      <c r="N14" s="32">
        <f t="shared" si="15"/>
        <v>3.0870661551390321E-3</v>
      </c>
      <c r="O14" s="31">
        <v>2969122</v>
      </c>
      <c r="P14" s="32">
        <f t="shared" si="16"/>
        <v>7.1942602406795267E-3</v>
      </c>
      <c r="Q14" s="31">
        <v>0</v>
      </c>
      <c r="R14" s="32">
        <f>Q14/B14</f>
        <v>0</v>
      </c>
      <c r="S14" s="31">
        <v>145000000</v>
      </c>
      <c r="T14" s="32">
        <f>S14/B14</f>
        <v>0.35133879136611135</v>
      </c>
      <c r="U14" s="31">
        <v>907620</v>
      </c>
      <c r="V14" s="44">
        <f>U14/B14</f>
        <v>2.199186991860069E-3</v>
      </c>
    </row>
    <row r="15" spans="1:22">
      <c r="I15" s="11"/>
    </row>
  </sheetData>
  <mergeCells count="2">
    <mergeCell ref="A1:V1"/>
    <mergeCell ref="A2:V2"/>
  </mergeCells>
  <phoneticPr fontId="3" type="noConversion"/>
  <printOptions horizontalCentered="1"/>
  <pageMargins left="0.31496062992125984" right="0.31496062992125984" top="0.74803149606299213" bottom="0.74803149606299213" header="0.31496062992125984" footer="0.31496062992125984"/>
  <pageSetup paperSize="8" scale="7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opLeftCell="A16" workbookViewId="0">
      <selection activeCell="M19" sqref="M19"/>
    </sheetView>
  </sheetViews>
  <sheetFormatPr defaultRowHeight="16.5"/>
  <cols>
    <col min="1" max="1" width="17.375" customWidth="1"/>
    <col min="2" max="2" width="22.75" customWidth="1"/>
    <col min="3" max="3" width="20" customWidth="1"/>
    <col min="4" max="4" width="9.25" customWidth="1"/>
    <col min="5" max="5" width="20.75" customWidth="1"/>
    <col min="6" max="6" width="9.625" customWidth="1"/>
    <col min="7" max="7" width="18.375" customWidth="1"/>
    <col min="8" max="8" width="10" customWidth="1"/>
    <col min="9" max="9" width="18.125" customWidth="1"/>
    <col min="10" max="10" width="9.875" customWidth="1"/>
    <col min="11" max="11" width="23.875" customWidth="1"/>
    <col min="12" max="12" width="10.375" customWidth="1"/>
  </cols>
  <sheetData>
    <row r="1" spans="1:12" ht="27.75">
      <c r="A1" s="110" t="s">
        <v>23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2" ht="28.5" thickBot="1">
      <c r="A2" s="111" t="s">
        <v>49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s="10" customFormat="1" ht="42">
      <c r="A3" s="14" t="s">
        <v>22</v>
      </c>
      <c r="B3" s="13" t="s">
        <v>50</v>
      </c>
      <c r="C3" s="13" t="s">
        <v>51</v>
      </c>
      <c r="D3" s="15" t="s">
        <v>52</v>
      </c>
      <c r="E3" s="13" t="s">
        <v>53</v>
      </c>
      <c r="F3" s="15" t="s">
        <v>52</v>
      </c>
      <c r="G3" s="13" t="s">
        <v>55</v>
      </c>
      <c r="H3" s="15" t="s">
        <v>52</v>
      </c>
      <c r="I3" s="13" t="s">
        <v>54</v>
      </c>
      <c r="J3" s="15" t="s">
        <v>52</v>
      </c>
      <c r="K3" s="13" t="s">
        <v>121</v>
      </c>
      <c r="L3" s="15" t="s">
        <v>52</v>
      </c>
    </row>
    <row r="4" spans="1:12" ht="21">
      <c r="A4" s="12" t="s">
        <v>8</v>
      </c>
      <c r="B4" s="27">
        <v>38096025</v>
      </c>
      <c r="C4" s="27">
        <v>6420092</v>
      </c>
      <c r="D4" s="30">
        <f t="shared" ref="D4:D12" si="0">C4/B4</f>
        <v>0.16852393392748982</v>
      </c>
      <c r="E4" s="27">
        <v>19576489</v>
      </c>
      <c r="F4" s="30">
        <f t="shared" ref="F4:F12" si="1">E4/B4</f>
        <v>0.51387222157692303</v>
      </c>
      <c r="G4" s="27">
        <v>1263592</v>
      </c>
      <c r="H4" s="30">
        <f t="shared" ref="H4:H12" si="2">G4/B4</f>
        <v>3.316860486100584E-2</v>
      </c>
      <c r="I4" s="27">
        <v>546000</v>
      </c>
      <c r="J4" s="30">
        <f t="shared" ref="J4:J12" si="3">I4/B4</f>
        <v>1.433220395041215E-2</v>
      </c>
      <c r="K4" s="27">
        <v>10289852</v>
      </c>
      <c r="L4" s="30">
        <f t="shared" ref="L4:L12" si="4">K4/B4</f>
        <v>0.27010303568416916</v>
      </c>
    </row>
    <row r="5" spans="1:12" ht="21">
      <c r="A5" s="12" t="s">
        <v>10</v>
      </c>
      <c r="B5" s="27">
        <v>38542980</v>
      </c>
      <c r="C5" s="27">
        <v>5349518</v>
      </c>
      <c r="D5" s="30">
        <f t="shared" si="0"/>
        <v>0.13879357538000434</v>
      </c>
      <c r="E5" s="27">
        <v>12391600</v>
      </c>
      <c r="F5" s="30">
        <f t="shared" si="1"/>
        <v>0.32150082842582489</v>
      </c>
      <c r="G5" s="27">
        <v>1049000</v>
      </c>
      <c r="H5" s="30">
        <f t="shared" si="2"/>
        <v>2.7216369881104159E-2</v>
      </c>
      <c r="I5" s="27">
        <v>797980</v>
      </c>
      <c r="J5" s="30">
        <f t="shared" si="3"/>
        <v>2.0703640455408481E-2</v>
      </c>
      <c r="K5" s="27">
        <v>18954882</v>
      </c>
      <c r="L5" s="30">
        <f t="shared" si="4"/>
        <v>0.49178558585765814</v>
      </c>
    </row>
    <row r="6" spans="1:12" ht="21">
      <c r="A6" s="12" t="s">
        <v>11</v>
      </c>
      <c r="B6" s="27">
        <v>30734086</v>
      </c>
      <c r="C6" s="27">
        <v>2680270</v>
      </c>
      <c r="D6" s="30">
        <f t="shared" si="0"/>
        <v>8.7208384853221271E-2</v>
      </c>
      <c r="E6" s="27">
        <v>14918911</v>
      </c>
      <c r="F6" s="30">
        <f t="shared" si="1"/>
        <v>0.48541905557237003</v>
      </c>
      <c r="G6" s="27">
        <v>1569000</v>
      </c>
      <c r="H6" s="30">
        <f t="shared" si="2"/>
        <v>5.105081049099687E-2</v>
      </c>
      <c r="I6" s="27">
        <v>937459</v>
      </c>
      <c r="J6" s="30">
        <f t="shared" si="3"/>
        <v>3.0502257330834566E-2</v>
      </c>
      <c r="K6" s="27">
        <v>10628446</v>
      </c>
      <c r="L6" s="30">
        <f t="shared" si="4"/>
        <v>0.34581949175257726</v>
      </c>
    </row>
    <row r="7" spans="1:12" ht="21">
      <c r="A7" s="12" t="s">
        <v>12</v>
      </c>
      <c r="B7" s="27">
        <v>30123500</v>
      </c>
      <c r="C7" s="27">
        <v>2407703</v>
      </c>
      <c r="D7" s="30">
        <f t="shared" si="0"/>
        <v>7.9927730841369699E-2</v>
      </c>
      <c r="E7" s="27">
        <v>14409652</v>
      </c>
      <c r="F7" s="30">
        <f t="shared" si="1"/>
        <v>0.4783525154779491</v>
      </c>
      <c r="G7" s="27">
        <v>1549000</v>
      </c>
      <c r="H7" s="30">
        <f t="shared" si="2"/>
        <v>5.1421647550915398E-2</v>
      </c>
      <c r="I7" s="27">
        <v>890055</v>
      </c>
      <c r="J7" s="30">
        <f t="shared" si="3"/>
        <v>2.9546865404086509E-2</v>
      </c>
      <c r="K7" s="27">
        <v>10867090</v>
      </c>
      <c r="L7" s="30">
        <f t="shared" si="4"/>
        <v>0.36075124072567927</v>
      </c>
    </row>
    <row r="8" spans="1:12" ht="21">
      <c r="A8" s="12" t="s">
        <v>13</v>
      </c>
      <c r="B8" s="27">
        <v>39127343</v>
      </c>
      <c r="C8" s="27">
        <v>2788843</v>
      </c>
      <c r="D8" s="30">
        <f t="shared" si="0"/>
        <v>7.1276063902422401E-2</v>
      </c>
      <c r="E8" s="27">
        <v>16593176</v>
      </c>
      <c r="F8" s="30">
        <f t="shared" si="1"/>
        <v>0.42408133872008635</v>
      </c>
      <c r="G8" s="27">
        <v>8680612</v>
      </c>
      <c r="H8" s="30">
        <f t="shared" si="2"/>
        <v>0.22185539150971739</v>
      </c>
      <c r="I8" s="27">
        <v>2499294</v>
      </c>
      <c r="J8" s="30">
        <f t="shared" si="3"/>
        <v>6.3875893642969833E-2</v>
      </c>
      <c r="K8" s="27">
        <v>8565418</v>
      </c>
      <c r="L8" s="30">
        <f t="shared" si="4"/>
        <v>0.21891131222480403</v>
      </c>
    </row>
    <row r="9" spans="1:12" ht="21">
      <c r="A9" s="12" t="s">
        <v>14</v>
      </c>
      <c r="B9" s="27">
        <v>44782563</v>
      </c>
      <c r="C9" s="27">
        <v>2819913</v>
      </c>
      <c r="D9" s="30">
        <f t="shared" si="0"/>
        <v>6.2968995320790366E-2</v>
      </c>
      <c r="E9" s="27">
        <v>18616370</v>
      </c>
      <c r="F9" s="30">
        <f t="shared" si="1"/>
        <v>0.4157057736958914</v>
      </c>
      <c r="G9" s="27">
        <v>2145901</v>
      </c>
      <c r="H9" s="30">
        <f t="shared" si="2"/>
        <v>4.7918226565103028E-2</v>
      </c>
      <c r="I9" s="27">
        <v>10511049</v>
      </c>
      <c r="J9" s="30">
        <f t="shared" si="3"/>
        <v>0.23471298415858868</v>
      </c>
      <c r="K9" s="27">
        <v>10689330</v>
      </c>
      <c r="L9" s="30">
        <f t="shared" si="4"/>
        <v>0.23869402025962649</v>
      </c>
    </row>
    <row r="10" spans="1:12" ht="21">
      <c r="A10" s="12" t="s">
        <v>15</v>
      </c>
      <c r="B10" s="27">
        <v>48658078</v>
      </c>
      <c r="C10" s="27">
        <v>3824534</v>
      </c>
      <c r="D10" s="30">
        <f t="shared" si="0"/>
        <v>7.8600186386318008E-2</v>
      </c>
      <c r="E10" s="27">
        <v>21858094</v>
      </c>
      <c r="F10" s="30">
        <f t="shared" si="1"/>
        <v>0.44921819558922982</v>
      </c>
      <c r="G10" s="27">
        <v>1904133</v>
      </c>
      <c r="H10" s="30">
        <f t="shared" si="2"/>
        <v>3.9132926705407474E-2</v>
      </c>
      <c r="I10" s="27">
        <v>10914420</v>
      </c>
      <c r="J10" s="30">
        <f t="shared" si="3"/>
        <v>0.22430848994898647</v>
      </c>
      <c r="K10" s="27">
        <v>10156897</v>
      </c>
      <c r="L10" s="30">
        <f t="shared" si="4"/>
        <v>0.20874020137005822</v>
      </c>
    </row>
    <row r="11" spans="1:12" ht="21">
      <c r="A11" s="12" t="s">
        <v>16</v>
      </c>
      <c r="B11" s="27">
        <v>50828191</v>
      </c>
      <c r="C11" s="27">
        <v>3345759</v>
      </c>
      <c r="D11" s="30">
        <f t="shared" si="0"/>
        <v>6.5824868722949431E-2</v>
      </c>
      <c r="E11" s="27">
        <v>21677599</v>
      </c>
      <c r="F11" s="30">
        <f t="shared" si="1"/>
        <v>0.42648771426864279</v>
      </c>
      <c r="G11" s="27">
        <v>1781000</v>
      </c>
      <c r="H11" s="30">
        <f t="shared" si="2"/>
        <v>3.5039610203715495E-2</v>
      </c>
      <c r="I11" s="27">
        <v>11246858</v>
      </c>
      <c r="J11" s="30">
        <f t="shared" si="3"/>
        <v>0.22127204959940439</v>
      </c>
      <c r="K11" s="27">
        <v>12776975</v>
      </c>
      <c r="L11" s="30">
        <f t="shared" si="4"/>
        <v>0.25137575720528793</v>
      </c>
    </row>
    <row r="12" spans="1:12" ht="21">
      <c r="A12" s="12" t="s">
        <v>35</v>
      </c>
      <c r="B12" s="27">
        <v>43627640</v>
      </c>
      <c r="C12" s="27">
        <v>3275070</v>
      </c>
      <c r="D12" s="30">
        <f t="shared" si="0"/>
        <v>7.5068694983272066E-2</v>
      </c>
      <c r="E12" s="27">
        <v>18946297</v>
      </c>
      <c r="F12" s="30">
        <f t="shared" si="1"/>
        <v>0.43427279128552448</v>
      </c>
      <c r="G12" s="27">
        <v>1476000</v>
      </c>
      <c r="H12" s="30">
        <f t="shared" si="2"/>
        <v>3.3831763533393053E-2</v>
      </c>
      <c r="I12" s="27">
        <v>11364311</v>
      </c>
      <c r="J12" s="30">
        <f t="shared" si="3"/>
        <v>0.26048420221675983</v>
      </c>
      <c r="K12" s="27">
        <v>8565962</v>
      </c>
      <c r="L12" s="30">
        <f t="shared" si="4"/>
        <v>0.19634254798105055</v>
      </c>
    </row>
    <row r="13" spans="1:12" ht="21">
      <c r="A13" s="12" t="s">
        <v>17</v>
      </c>
      <c r="B13" s="27">
        <v>42680197</v>
      </c>
      <c r="C13" s="27">
        <v>3381828</v>
      </c>
      <c r="D13" s="30">
        <f>C13/B13</f>
        <v>7.9236466504594621E-2</v>
      </c>
      <c r="E13" s="27">
        <v>17471384</v>
      </c>
      <c r="F13" s="30">
        <f>E13/B13</f>
        <v>0.40935574875626746</v>
      </c>
      <c r="G13" s="27">
        <v>1300000</v>
      </c>
      <c r="H13" s="30">
        <f>G13/B13</f>
        <v>3.045909089876038E-2</v>
      </c>
      <c r="I13" s="27">
        <v>11877967</v>
      </c>
      <c r="J13" s="30">
        <f>I13/B13</f>
        <v>0.27830159734267396</v>
      </c>
      <c r="K13" s="27">
        <v>8649018</v>
      </c>
      <c r="L13" s="30">
        <f>K13/B13</f>
        <v>0.2026470964977036</v>
      </c>
    </row>
    <row r="14" spans="1:12" ht="21.75" thickBot="1">
      <c r="A14" s="20" t="s">
        <v>120</v>
      </c>
      <c r="B14" s="31">
        <v>45176145</v>
      </c>
      <c r="C14" s="31">
        <v>2989823</v>
      </c>
      <c r="D14" s="32">
        <f>C14/B14</f>
        <v>6.6181454836396508E-2</v>
      </c>
      <c r="E14" s="31">
        <v>20163486</v>
      </c>
      <c r="F14" s="32">
        <f>E14/B14</f>
        <v>0.4463303807795021</v>
      </c>
      <c r="G14" s="31">
        <v>1648000</v>
      </c>
      <c r="H14" s="32">
        <f>G14/B14</f>
        <v>3.6479429575055594E-2</v>
      </c>
      <c r="I14" s="31">
        <v>11830268</v>
      </c>
      <c r="J14" s="32">
        <f>I14/B14</f>
        <v>0.26186979876215644</v>
      </c>
      <c r="K14" s="31">
        <v>8544568</v>
      </c>
      <c r="L14" s="32">
        <f>K14/B14</f>
        <v>0.18913893604688936</v>
      </c>
    </row>
    <row r="15" spans="1:12">
      <c r="I15" s="11"/>
    </row>
  </sheetData>
  <mergeCells count="2">
    <mergeCell ref="A1:L1"/>
    <mergeCell ref="A2:L2"/>
  </mergeCells>
  <phoneticPr fontId="3" type="noConversion"/>
  <printOptions horizontalCentered="1"/>
  <pageMargins left="0.70866141732283472" right="0.70866141732283472" top="0.55118110236220474" bottom="0.55118110236220474" header="0.31496062992125984" footer="0.31496062992125984"/>
  <pageSetup paperSize="8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9"/>
  <sheetViews>
    <sheetView topLeftCell="A19" workbookViewId="0">
      <selection activeCell="J5" sqref="J5"/>
    </sheetView>
  </sheetViews>
  <sheetFormatPr defaultRowHeight="16.5"/>
  <cols>
    <col min="1" max="1" width="21.375" style="82" customWidth="1"/>
    <col min="2" max="2" width="27" style="82" customWidth="1"/>
    <col min="3" max="3" width="23" style="6" customWidth="1"/>
    <col min="4" max="4" width="24.625" style="82" customWidth="1"/>
    <col min="5" max="16384" width="9" style="82"/>
  </cols>
  <sheetData>
    <row r="1" spans="1:4" s="81" customFormat="1" ht="27.75">
      <c r="A1" s="112" t="s">
        <v>122</v>
      </c>
      <c r="B1" s="112"/>
      <c r="C1" s="112"/>
      <c r="D1" s="112"/>
    </row>
    <row r="2" spans="1:4" ht="21">
      <c r="A2" s="2" t="s">
        <v>90</v>
      </c>
      <c r="B2" s="1" t="s">
        <v>92</v>
      </c>
      <c r="C2" s="16" t="s">
        <v>93</v>
      </c>
      <c r="D2" s="19" t="s">
        <v>94</v>
      </c>
    </row>
    <row r="3" spans="1:4" ht="21">
      <c r="A3" s="2" t="s">
        <v>111</v>
      </c>
      <c r="B3" s="1">
        <v>363192296</v>
      </c>
      <c r="C3" s="16">
        <v>388396042</v>
      </c>
      <c r="D3" s="83">
        <f t="shared" ref="D3:D8" si="0">B3-C3</f>
        <v>-25203746</v>
      </c>
    </row>
    <row r="4" spans="1:4" ht="21">
      <c r="A4" s="2" t="s">
        <v>112</v>
      </c>
      <c r="B4" s="1">
        <v>504059824</v>
      </c>
      <c r="C4" s="16">
        <v>426485363</v>
      </c>
      <c r="D4" s="84">
        <f t="shared" si="0"/>
        <v>77574461</v>
      </c>
    </row>
    <row r="5" spans="1:4" ht="21">
      <c r="A5" s="2" t="s">
        <v>113</v>
      </c>
      <c r="B5" s="1">
        <v>536168939</v>
      </c>
      <c r="C5" s="16">
        <v>464110048</v>
      </c>
      <c r="D5" s="84">
        <f t="shared" si="0"/>
        <v>72058891</v>
      </c>
    </row>
    <row r="6" spans="1:4" ht="21">
      <c r="A6" s="2" t="s">
        <v>114</v>
      </c>
      <c r="B6" s="1">
        <v>680994945</v>
      </c>
      <c r="C6" s="16">
        <v>597583655</v>
      </c>
      <c r="D6" s="84">
        <f t="shared" si="0"/>
        <v>83411290</v>
      </c>
    </row>
    <row r="7" spans="1:4" ht="21">
      <c r="A7" s="2" t="s">
        <v>115</v>
      </c>
      <c r="B7" s="1">
        <v>422804857</v>
      </c>
      <c r="C7" s="16">
        <v>566940690</v>
      </c>
      <c r="D7" s="83">
        <f t="shared" si="0"/>
        <v>-144135833</v>
      </c>
    </row>
    <row r="8" spans="1:4" ht="21">
      <c r="A8" s="2" t="s">
        <v>116</v>
      </c>
      <c r="B8" s="1">
        <v>360379423</v>
      </c>
      <c r="C8" s="16">
        <v>423248344</v>
      </c>
      <c r="D8" s="83">
        <f t="shared" si="0"/>
        <v>-62868921</v>
      </c>
    </row>
    <row r="9" spans="1:4" ht="21">
      <c r="A9" s="2" t="s">
        <v>67</v>
      </c>
      <c r="B9" s="16">
        <v>469885754</v>
      </c>
      <c r="C9" s="16">
        <v>454601823</v>
      </c>
      <c r="D9" s="84">
        <f>B9-C9</f>
        <v>15283931</v>
      </c>
    </row>
    <row r="10" spans="1:4" ht="21">
      <c r="A10" s="2" t="s">
        <v>66</v>
      </c>
      <c r="B10" s="16">
        <v>576815709</v>
      </c>
      <c r="C10" s="16">
        <v>582714070</v>
      </c>
      <c r="D10" s="83">
        <f t="shared" ref="D10:D19" si="1">B10-C10</f>
        <v>-5898361</v>
      </c>
    </row>
    <row r="11" spans="1:4" ht="21">
      <c r="A11" s="2" t="s">
        <v>68</v>
      </c>
      <c r="B11" s="16">
        <v>534607853</v>
      </c>
      <c r="C11" s="16">
        <v>525594846</v>
      </c>
      <c r="D11" s="84">
        <f t="shared" si="1"/>
        <v>9013007</v>
      </c>
    </row>
    <row r="12" spans="1:4" ht="21">
      <c r="A12" s="2" t="s">
        <v>69</v>
      </c>
      <c r="B12" s="16">
        <v>471389063</v>
      </c>
      <c r="C12" s="16">
        <v>442117108</v>
      </c>
      <c r="D12" s="84">
        <f t="shared" si="1"/>
        <v>29271955</v>
      </c>
    </row>
    <row r="13" spans="1:4" ht="21">
      <c r="A13" s="2" t="s">
        <v>70</v>
      </c>
      <c r="B13" s="16">
        <v>528619937</v>
      </c>
      <c r="C13" s="16">
        <v>507712018</v>
      </c>
      <c r="D13" s="84">
        <f t="shared" si="1"/>
        <v>20907919</v>
      </c>
    </row>
    <row r="14" spans="1:4" ht="21">
      <c r="A14" s="2" t="s">
        <v>71</v>
      </c>
      <c r="B14" s="16">
        <v>570322399</v>
      </c>
      <c r="C14" s="16">
        <v>533263417</v>
      </c>
      <c r="D14" s="84">
        <f t="shared" si="1"/>
        <v>37058982</v>
      </c>
    </row>
    <row r="15" spans="1:4" ht="21">
      <c r="A15" s="2" t="s">
        <v>72</v>
      </c>
      <c r="B15" s="16">
        <v>658979288</v>
      </c>
      <c r="C15" s="16">
        <v>630422119</v>
      </c>
      <c r="D15" s="84">
        <f t="shared" si="1"/>
        <v>28557169</v>
      </c>
    </row>
    <row r="16" spans="1:4" ht="21">
      <c r="A16" s="2" t="s">
        <v>73</v>
      </c>
      <c r="B16" s="16">
        <v>626411286</v>
      </c>
      <c r="C16" s="16">
        <v>607955051</v>
      </c>
      <c r="D16" s="84">
        <f t="shared" si="1"/>
        <v>18456235</v>
      </c>
    </row>
    <row r="17" spans="1:4" ht="21">
      <c r="A17" s="2" t="s">
        <v>74</v>
      </c>
      <c r="B17" s="16">
        <v>626535516</v>
      </c>
      <c r="C17" s="16">
        <v>477190421</v>
      </c>
      <c r="D17" s="84">
        <f t="shared" si="1"/>
        <v>149345095</v>
      </c>
    </row>
    <row r="18" spans="1:4" ht="21">
      <c r="A18" s="2" t="s">
        <v>75</v>
      </c>
      <c r="B18" s="16">
        <v>536618243</v>
      </c>
      <c r="C18" s="16">
        <v>488568259</v>
      </c>
      <c r="D18" s="84">
        <f t="shared" si="1"/>
        <v>48049984</v>
      </c>
    </row>
    <row r="19" spans="1:4" ht="21">
      <c r="A19" s="2" t="s">
        <v>88</v>
      </c>
      <c r="B19" s="16">
        <v>771161612</v>
      </c>
      <c r="C19" s="16">
        <v>816334649</v>
      </c>
      <c r="D19" s="83">
        <f t="shared" si="1"/>
        <v>-45173037</v>
      </c>
    </row>
  </sheetData>
  <mergeCells count="1">
    <mergeCell ref="A1:D1"/>
  </mergeCells>
  <phoneticPr fontId="3" type="noConversion"/>
  <printOptions horizontalCentered="1"/>
  <pageMargins left="0.51181102362204722" right="0.51181102362204722" top="0.74803149606299213" bottom="0.74803149606299213" header="0.31496062992125984" footer="0.31496062992125984"/>
  <pageSetup paperSize="8" scale="90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3</vt:i4>
      </vt:variant>
    </vt:vector>
  </HeadingPairs>
  <TitlesOfParts>
    <vt:vector size="11" baseType="lpstr">
      <vt:lpstr>歷年歲入決算數分析</vt:lpstr>
      <vt:lpstr>稅課收入分析</vt:lpstr>
      <vt:lpstr>歷年歲出決算數分析</vt:lpstr>
      <vt:lpstr>歷年人事支出分析表</vt:lpstr>
      <vt:lpstr>經資門人事費用分析</vt:lpstr>
      <vt:lpstr>歷年資本支出分析表</vt:lpstr>
      <vt:lpstr>歷年獎補助及捐助經費分析表</vt:lpstr>
      <vt:lpstr>歲入歲出餘絀分析</vt:lpstr>
      <vt:lpstr>歷年人事支出分析表!Print_Area</vt:lpstr>
      <vt:lpstr>歷年歲出決算數分析!Print_Area</vt:lpstr>
      <vt:lpstr>歷年獎補助及捐助經費分析表!Print_Area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2018-07-24T06:23:39Z</cp:lastPrinted>
  <dcterms:created xsi:type="dcterms:W3CDTF">2017-10-30T06:38:36Z</dcterms:created>
  <dcterms:modified xsi:type="dcterms:W3CDTF">2018-07-24T06:25:07Z</dcterms:modified>
</cp:coreProperties>
</file>